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ThisWorkbook"/>
  <mc:AlternateContent xmlns:mc="http://schemas.openxmlformats.org/markup-compatibility/2006">
    <mc:Choice Requires="x15">
      <x15ac:absPath xmlns:x15ac="http://schemas.microsoft.com/office/spreadsheetml/2010/11/ac" url="https://worldhealthorg.sharepoint.com/sites/SurveillanceSystemsDepartment/Shared Documents/Outbreak ToolKit (OTK)/OTK XSL Forms/"/>
    </mc:Choice>
  </mc:AlternateContent>
  <xr:revisionPtr revIDLastSave="187" documentId="13_ncr:1_{E44B20E7-F556-754B-BC21-1EEF7F180534}" xr6:coauthVersionLast="47" xr6:coauthVersionMax="47" xr10:uidLastSave="{3E152176-C8F4-4783-809A-144CBBB93F85}"/>
  <bookViews>
    <workbookView xWindow="-38520" yWindow="-3180" windowWidth="38640" windowHeight="21120" tabRatio="500" activeTab="2" xr2:uid="{00000000-000D-0000-FFFF-FFFF00000000}"/>
  </bookViews>
  <sheets>
    <sheet name="Instructions" sheetId="5" r:id="rId1"/>
    <sheet name="Data dictionary" sheetId="7" r:id="rId2"/>
    <sheet name="survey" sheetId="1" r:id="rId3"/>
    <sheet name="choices" sheetId="2" r:id="rId4"/>
    <sheet name="settings" sheetId="3" r:id="rId5"/>
    <sheet name="list" sheetId="6" state="hidden" r:id="rId6"/>
  </sheets>
  <definedNames>
    <definedName name="_xlnm._FilterDatabase" localSheetId="3" hidden="1">choices!#REF!</definedName>
    <definedName name="incubation_period">Instructions!$C$14</definedName>
    <definedName name="mode">Instructions!$C$13</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 l="1"/>
  <c r="B123" i="1"/>
  <c r="C2" i="3"/>
  <c r="F2" i="3"/>
  <c r="J203" i="1"/>
  <c r="J194" i="1"/>
  <c r="J187" i="1"/>
  <c r="J186" i="1"/>
  <c r="J181" i="1"/>
  <c r="J176" i="1"/>
  <c r="J169" i="1"/>
  <c r="J163" i="1"/>
  <c r="J157" i="1"/>
  <c r="J148" i="1"/>
  <c r="J139" i="1"/>
  <c r="J136" i="1"/>
  <c r="D229" i="1"/>
  <c r="C229" i="1"/>
  <c r="B229" i="1"/>
  <c r="D223" i="1"/>
  <c r="C223" i="1"/>
  <c r="B223" i="1"/>
  <c r="D219" i="1"/>
  <c r="C219" i="1"/>
  <c r="B219" i="1"/>
  <c r="D217" i="1"/>
  <c r="C217" i="1"/>
  <c r="B217" i="1"/>
  <c r="D215" i="1"/>
  <c r="C215" i="1"/>
  <c r="B215" i="1"/>
  <c r="D227" i="1"/>
  <c r="D225" i="1"/>
  <c r="D221" i="1"/>
  <c r="D213" i="1"/>
  <c r="D211" i="1"/>
  <c r="D209" i="1"/>
  <c r="D207" i="1"/>
  <c r="C227" i="1"/>
  <c r="C225" i="1"/>
  <c r="C221" i="1"/>
  <c r="C213" i="1"/>
  <c r="C211" i="1"/>
  <c r="C207" i="1"/>
  <c r="C209" i="1"/>
  <c r="B181" i="1"/>
  <c r="F115" i="1"/>
  <c r="E62" i="2"/>
  <c r="F62" i="2"/>
  <c r="G62" i="2"/>
  <c r="E63" i="2"/>
  <c r="F63" i="2"/>
  <c r="G63" i="2"/>
  <c r="E64" i="2"/>
  <c r="F64" i="2"/>
  <c r="G64" i="2"/>
  <c r="E65" i="2"/>
  <c r="F65" i="2"/>
  <c r="G65" i="2"/>
  <c r="E66" i="2"/>
  <c r="F66" i="2"/>
  <c r="G66" i="2"/>
  <c r="E67" i="2"/>
  <c r="F67" i="2"/>
  <c r="G67" i="2"/>
  <c r="E68" i="2"/>
  <c r="F68" i="2"/>
  <c r="G68" i="2"/>
  <c r="E69" i="2"/>
  <c r="F69" i="2"/>
  <c r="G69" i="2"/>
  <c r="E70" i="2"/>
  <c r="F70" i="2"/>
  <c r="G70" i="2"/>
  <c r="E71" i="2"/>
  <c r="F71" i="2"/>
  <c r="G71" i="2"/>
  <c r="E72" i="2"/>
  <c r="F72" i="2"/>
  <c r="G72" i="2"/>
  <c r="E73" i="2"/>
  <c r="F73" i="2"/>
  <c r="G73" i="2"/>
  <c r="E74" i="2"/>
  <c r="F74" i="2"/>
  <c r="G74" i="2"/>
  <c r="E75" i="2"/>
  <c r="F75" i="2"/>
  <c r="G75" i="2"/>
  <c r="E76" i="2"/>
  <c r="F76" i="2"/>
  <c r="G76" i="2"/>
  <c r="E77" i="2"/>
  <c r="F77" i="2"/>
  <c r="G77" i="2"/>
  <c r="E78" i="2"/>
  <c r="F78" i="2"/>
  <c r="G78" i="2"/>
  <c r="E79" i="2"/>
  <c r="F79" i="2"/>
  <c r="G79" i="2"/>
  <c r="E80" i="2"/>
  <c r="F80" i="2"/>
  <c r="G80" i="2"/>
  <c r="E81" i="2"/>
  <c r="F81" i="2"/>
  <c r="G81" i="2"/>
  <c r="E82" i="2"/>
  <c r="F82" i="2"/>
  <c r="G82" i="2"/>
  <c r="E83" i="2"/>
  <c r="F83" i="2"/>
  <c r="G83" i="2"/>
  <c r="E84" i="2"/>
  <c r="F84" i="2"/>
  <c r="G84" i="2"/>
  <c r="G61" i="2"/>
  <c r="F61" i="2"/>
  <c r="E61" i="2"/>
  <c r="E49" i="2"/>
  <c r="F49" i="2"/>
  <c r="E50" i="2"/>
  <c r="F50" i="2"/>
  <c r="E51" i="2"/>
  <c r="F51" i="2"/>
  <c r="E52" i="2"/>
  <c r="F52" i="2"/>
  <c r="E53" i="2"/>
  <c r="F53" i="2"/>
  <c r="E54" i="2"/>
  <c r="F54" i="2"/>
  <c r="E55" i="2"/>
  <c r="F55" i="2"/>
  <c r="E56" i="2"/>
  <c r="F56" i="2"/>
  <c r="E57" i="2"/>
  <c r="F57" i="2"/>
  <c r="E58" i="2"/>
  <c r="F58" i="2"/>
  <c r="E59" i="2"/>
  <c r="F59" i="2"/>
  <c r="E48" i="2"/>
  <c r="F48" i="2"/>
  <c r="B203" i="1"/>
  <c r="B187" i="1"/>
  <c r="F178" i="1"/>
  <c r="F173" i="1"/>
  <c r="F171" i="1"/>
  <c r="L59" i="1"/>
  <c r="L55" i="1"/>
  <c r="F96" i="1"/>
  <c r="F227" i="1"/>
  <c r="B227" i="1"/>
  <c r="F225" i="1"/>
  <c r="B225" i="1"/>
  <c r="F221" i="1"/>
  <c r="B221" i="1"/>
  <c r="F213" i="1"/>
  <c r="B213" i="1"/>
  <c r="F211" i="1"/>
  <c r="F209" i="1"/>
  <c r="F207" i="1"/>
  <c r="F165" i="1"/>
  <c r="F166" i="1" s="1"/>
  <c r="F157" i="1"/>
  <c r="B207" i="1"/>
  <c r="B209" i="1"/>
  <c r="B211" i="1"/>
  <c r="F59" i="1"/>
  <c r="B176" i="1"/>
  <c r="B169" i="1"/>
  <c r="B146" i="1"/>
  <c r="F127" i="1"/>
  <c r="B111" i="1"/>
  <c r="B2" i="3"/>
  <c r="B35" i="1"/>
  <c r="B24" i="1"/>
  <c r="B18" i="1"/>
  <c r="B17" i="1"/>
  <c r="F48" i="1"/>
  <c r="F47" i="1"/>
  <c r="F46" i="1"/>
  <c r="K13" i="1"/>
  <c r="F139" i="1"/>
  <c r="F148" i="1"/>
  <c r="B163" i="1"/>
  <c r="B137" i="1"/>
  <c r="F131" i="1"/>
  <c r="B84" i="1"/>
  <c r="B62" i="1"/>
  <c r="B53" i="1"/>
  <c r="F107" i="1"/>
  <c r="F106" i="1"/>
  <c r="F105" i="1"/>
  <c r="F104" i="1"/>
  <c r="F103" i="1"/>
  <c r="F102" i="1"/>
  <c r="F78" i="1"/>
  <c r="F77" i="1"/>
  <c r="F76" i="1"/>
  <c r="F75" i="1"/>
  <c r="F27" i="1"/>
  <c r="F28" i="1"/>
  <c r="F31" i="1"/>
  <c r="F57" i="1"/>
  <c r="B52" i="1"/>
  <c r="F44" i="1"/>
  <c r="F43" i="1"/>
  <c r="E43" i="1"/>
  <c r="F42" i="1"/>
  <c r="F41" i="1"/>
  <c r="E41" i="1"/>
  <c r="F40" i="1"/>
  <c r="F39" i="1"/>
  <c r="E39" i="1"/>
  <c r="F38" i="1"/>
  <c r="F32" i="1"/>
  <c r="B9"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ETH_HF" description="Connection to the 'ETH_HF' query in the workbook." type="5" refreshedVersion="6" background="1">
    <dbPr connection="Provider=Microsoft.Mashup.OleDb.1;Data Source=$Workbook$;Location=ETH_HF;Extended Properties=&quot;&quot;" command="SELECT * FROM [ETH_HF]"/>
  </connection>
  <connection id="2" xr16:uid="{00000000-0015-0000-FFFF-FFFF01000000}" keepAlive="1" name="Query - HF_ETH_ALL" description="Connection to the 'HF_ETH_ALL' query in the workbook." type="5" refreshedVersion="6" background="1">
    <dbPr connection="Provider=Microsoft.Mashup.OleDb.1;Data Source=$Workbook$;Location=HF_ETH_ALL;Extended Properties=&quot;&quot;" command="SELECT * FROM [HF_ETH_ALL]"/>
  </connection>
  <connection id="3" xr16:uid="{00000000-0015-0000-FFFF-FFFF02000000}" keepAlive="1" name="Query - limesurvey_survey_391149" description="Connection to the 'limesurvey_survey_391149' query in the workbook." type="5" refreshedVersion="6" background="1">
    <dbPr connection="Provider=Microsoft.Mashup.OleDb.1;Data Source=$Workbook$;Location=limesurvey_survey_391149;Extended Properties=&quot;&quot;" command="SELECT * FROM [limesurvey_survey_391149]"/>
  </connection>
  <connection id="4" xr16:uid="{00000000-0015-0000-FFFF-FFFF03000000}" keepAlive="1" name="Query - Somali_HF" description="Connection to the 'Somali_HF' query in the workbook." type="5" refreshedVersion="6" background="1">
    <dbPr connection="Provider=Microsoft.Mashup.OleDb.1;Data Source=$Workbook$;Location=Somali_HF;Extended Properties=&quot;&quot;" command="SELECT * FROM [Somali_HF]"/>
  </connection>
</connections>
</file>

<file path=xl/sharedStrings.xml><?xml version="1.0" encoding="utf-8"?>
<sst xmlns="http://schemas.openxmlformats.org/spreadsheetml/2006/main" count="2267" uniqueCount="1458">
  <si>
    <t>Initial Case Investigation Form - T0</t>
  </si>
  <si>
    <t>Formulaire d'investigation initiale de cas - T0</t>
  </si>
  <si>
    <r>
      <t xml:space="preserve">Where no disease-specific outbreak case investigation form is available, you may chose to use the T0 initial case
investigation form. It includes core epidemiological data to be collected to be able to generate meaningful
hypotheses. 
Read more </t>
    </r>
    <r>
      <rPr>
        <b/>
        <u/>
        <sz val="12"/>
        <color theme="8"/>
        <rFont val="Roboto Light"/>
      </rPr>
      <t>https://www.who.int/emergencies/outbreak-toolkit/standardized-data-collection-tools/t0-initial-case-investigation-form</t>
    </r>
    <r>
      <rPr>
        <sz val="12"/>
        <color theme="1"/>
        <rFont val="Roboto Light"/>
      </rPr>
      <t xml:space="preserve"> </t>
    </r>
  </si>
  <si>
    <r>
      <t xml:space="preserve">En l'absence de formulaire d'enquête sur les cas d'épidémie spécifique à une maladie, vous pouvez choisir d'utiliser le formulaire d'enquête initiale sur les cas T0. Il permet de recolter les données épidémiologiques principales nécessaires à l'élaboration d'hypothèses pertinentes.
Pour en savoir plus : </t>
    </r>
    <r>
      <rPr>
        <b/>
        <u/>
        <sz val="12"/>
        <color theme="8" tint="-0.249977111117893"/>
        <rFont val="Roboto Light"/>
      </rPr>
      <t xml:space="preserve">https://www.who.int/emergencies/outbreak-toolkit/standardized-data-collection-tools/t0-initial-case-investigation-form </t>
    </r>
  </si>
  <si>
    <r>
      <t xml:space="preserve">This form definition can be used with any system that supports the XLSForm standard: </t>
    </r>
    <r>
      <rPr>
        <b/>
        <u/>
        <sz val="12"/>
        <color theme="8"/>
        <rFont val="Roboto Light"/>
      </rPr>
      <t>https://xlsform.org/en/</t>
    </r>
  </si>
  <si>
    <r>
      <rPr>
        <sz val="12"/>
        <rFont val="Roboto Light"/>
      </rPr>
      <t xml:space="preserve">Ce formulaire peut </t>
    </r>
    <r>
      <rPr>
        <sz val="12"/>
        <rFont val="Aptos Narrow"/>
        <family val="2"/>
      </rPr>
      <t>ê</t>
    </r>
    <r>
      <rPr>
        <sz val="12"/>
        <rFont val="Roboto Light"/>
      </rPr>
      <t>tre utilis</t>
    </r>
    <r>
      <rPr>
        <sz val="12"/>
        <rFont val="Aptos Narrow"/>
        <family val="2"/>
      </rPr>
      <t>é</t>
    </r>
    <r>
      <rPr>
        <sz val="12"/>
        <rFont val="Roboto Light"/>
      </rPr>
      <t xml:space="preserve"> avec tout syst</t>
    </r>
    <r>
      <rPr>
        <sz val="12"/>
        <rFont val="Aptos Narrow"/>
        <family val="2"/>
      </rPr>
      <t>è</t>
    </r>
    <r>
      <rPr>
        <sz val="12"/>
        <rFont val="Roboto Light"/>
      </rPr>
      <t xml:space="preserve">me prenant en charge le format standard XLS. Plus d'infomratons disponibles </t>
    </r>
    <r>
      <rPr>
        <b/>
        <u/>
        <sz val="12"/>
        <color theme="8" tint="-0.249977111117893"/>
        <rFont val="Roboto Light"/>
      </rPr>
      <t xml:space="preserve">https://xlsform.org/en/
</t>
    </r>
    <r>
      <rPr>
        <sz val="12"/>
        <rFont val="Roboto Light"/>
      </rPr>
      <t xml:space="preserve">Il a été vérifié sur ODK Collect v2025.1.0 et Enketo v7.5.1. Comme il s'agit d'un formulaire simple, aucun problème n'est à prévoir avec d'autres versions.	</t>
    </r>
  </si>
  <si>
    <t xml:space="preserve">
It has been verified on ODK Collect v2025.1.0 and Enketo v7.5.1. Because it is a simple form, problems with other versions are not expected.</t>
  </si>
  <si>
    <t>This form can be optimized for desktops by using a grid theme and putting more questions on a single page. Select your preferred data collection method to update the settings sheet and survey appearance column accordingly:</t>
  </si>
  <si>
    <t>Ce formulaire peut être optimisé pour les ordinateurs en utilisant le thème "grid" et en ajoutant davantage de questions sur une seule page. Sélectionnez votre méthode de collecte de données préférée pour mettre à jour ll'onglet "settings"et ll'apparence du questionnaire :</t>
  </si>
  <si>
    <t>Optimize form for:</t>
  </si>
  <si>
    <t>Mobile</t>
  </si>
  <si>
    <t>EPI CORE VARIABLES</t>
  </si>
  <si>
    <t>for outbreak investigation are highlighted in gray</t>
  </si>
  <si>
    <r>
      <rPr>
        <b/>
        <sz val="12"/>
        <color theme="4" tint="-0.249977111117893"/>
        <rFont val="Roboto Light"/>
      </rPr>
      <t>Blue</t>
    </r>
    <r>
      <rPr>
        <sz val="12"/>
        <color theme="1"/>
        <rFont val="Roboto Light"/>
      </rPr>
      <t xml:space="preserve"> indicate need to adapt to country standards in use for administrative boundaries
</t>
    </r>
  </si>
  <si>
    <t>© World Health Organization 2019. All rights reserved.</t>
  </si>
  <si>
    <t>CHANGELOG</t>
  </si>
  <si>
    <t>Hélène Martin, ODK</t>
  </si>
  <si>
    <t>* Updated introduction
* Closed groups, removed duplicate choices, made names valid</t>
  </si>
  <si>
    <t>Marie-Amelie DEGAIL, WHO</t>
  </si>
  <si>
    <t xml:space="preserve">* Updated introduction
* Sheet Choices, highlighed columns E to H, suggestion to remove. </t>
  </si>
  <si>
    <t>*Translated Instructions page in French</t>
  </si>
  <si>
    <t>Using this document as a data dictionary</t>
  </si>
  <si>
    <t xml:space="preserve">Utiliser ce document comme dictionnaire des donnees </t>
  </si>
  <si>
    <r>
      <t>The </t>
    </r>
    <r>
      <rPr>
        <sz val="10"/>
        <color rgb="FF000000"/>
        <rFont val="Courier New"/>
        <family val="3"/>
      </rPr>
      <t>survey</t>
    </r>
    <r>
      <rPr>
        <sz val="12"/>
        <color theme="1"/>
        <rFont val="Calibri"/>
        <family val="2"/>
        <scheme val="minor"/>
      </rPr>
      <t xml:space="preserve"> and </t>
    </r>
    <r>
      <rPr>
        <sz val="10"/>
        <color rgb="FF000000"/>
        <rFont val="Courier New"/>
        <family val="3"/>
      </rPr>
      <t>choices</t>
    </r>
    <r>
      <rPr>
        <sz val="12"/>
        <color theme="1"/>
        <rFont val="Calibri"/>
        <family val="2"/>
        <scheme val="minor"/>
      </rPr>
      <t xml:space="preserve"> sheets in this document define the form in a way that can be directly used by tools that support XLSForm.</t>
    </r>
  </si>
  <si>
    <r>
      <t xml:space="preserve">Les feuilles </t>
    </r>
    <r>
      <rPr>
        <sz val="10"/>
        <color rgb="FF000000"/>
        <rFont val="Courier New"/>
        <family val="3"/>
      </rPr>
      <t>survey</t>
    </r>
    <r>
      <rPr>
        <sz val="12"/>
        <color theme="1"/>
        <rFont val="Calibri"/>
        <family val="2"/>
        <scheme val="minor"/>
      </rPr>
      <t xml:space="preserve"> et </t>
    </r>
    <r>
      <rPr>
        <sz val="10"/>
        <color rgb="FF000000"/>
        <rFont val="Courier New"/>
        <family val="3"/>
      </rPr>
      <t>choices</t>
    </r>
    <r>
      <rPr>
        <sz val="12"/>
        <color theme="1"/>
        <rFont val="Calibri"/>
        <family val="2"/>
        <scheme val="minor"/>
      </rPr>
      <t xml:space="preserve"> sheets de ce document param</t>
    </r>
    <r>
      <rPr>
        <sz val="10"/>
        <color rgb="FF000000"/>
        <rFont val="Aptos Narrow"/>
        <family val="2"/>
      </rPr>
      <t>è</t>
    </r>
    <r>
      <rPr>
        <sz val="12"/>
        <color theme="1"/>
        <rFont val="Calibri"/>
        <family val="2"/>
        <scheme val="minor"/>
      </rPr>
      <t>trent le formulaire de mani</t>
    </r>
    <r>
      <rPr>
        <sz val="10"/>
        <color rgb="FF000000"/>
        <rFont val="Aptos Narrow"/>
        <family val="2"/>
      </rPr>
      <t>è</t>
    </r>
    <r>
      <rPr>
        <sz val="12"/>
        <color theme="1"/>
        <rFont val="Calibri"/>
        <family val="2"/>
        <scheme val="minor"/>
      </rPr>
      <t xml:space="preserve">re </t>
    </r>
    <r>
      <rPr>
        <sz val="10"/>
        <color rgb="FF000000"/>
        <rFont val="Aptos Narrow"/>
        <family val="2"/>
      </rPr>
      <t>à</t>
    </r>
    <r>
      <rPr>
        <sz val="12"/>
        <color theme="1"/>
        <rFont val="Calibri"/>
        <family val="2"/>
        <scheme val="minor"/>
      </rPr>
      <t xml:space="preserve"> ce qu'il soit lisible par tous les logiciels compatibles avec les formes XLS. </t>
    </r>
  </si>
  <si>
    <t>Those two sheets may also be used as a data dictionary to support analysis or to implement the form in a system that does not support XLSForm.</t>
  </si>
  <si>
    <t xml:space="preserve">Ces deux feuilles peuvent ausis etre utilisees comme un dictionnaire de donnees permettant de faciliter l'analyse ou d'utiliser le formulaire dans des systemes qui ne sont pas compatibles avec des formes XLS. </t>
  </si>
  <si>
    <r>
      <rPr>
        <sz val="12"/>
        <color theme="1"/>
        <rFont val="Calibri"/>
        <family val="2"/>
        <scheme val="minor"/>
      </rPr>
      <t>💡</t>
    </r>
    <r>
      <rPr>
        <b/>
        <sz val="10"/>
        <color rgb="FF000000"/>
        <rFont val="Calibri"/>
        <family val="2"/>
        <scheme val="minor"/>
      </rPr>
      <t>Tip</t>
    </r>
    <r>
      <rPr>
        <sz val="12"/>
        <color theme="1"/>
        <rFont val="Calibri"/>
        <family val="2"/>
        <scheme val="minor"/>
      </rPr>
      <t>: hide columns you don't currently need to help navigate the form. For example, you can hide labels in languages you don't use. We recommend hiding instead of deleting so that you can still copy and paste from the original document.</t>
    </r>
  </si>
  <si>
    <r>
      <t>💡</t>
    </r>
    <r>
      <rPr>
        <b/>
        <sz val="10"/>
        <color rgb="FF000000"/>
        <rFont val="Calibri"/>
        <family val="2"/>
        <scheme val="minor"/>
      </rPr>
      <t>Conseil pratique</t>
    </r>
    <r>
      <rPr>
        <sz val="12"/>
        <color theme="1"/>
        <rFont val="Calibri"/>
        <family val="2"/>
        <scheme val="minor"/>
      </rPr>
      <t>: cachez les colonnes dont vous n'avez pas l'usage afin de vous diriger plus facilement dans le formulaire. Par exemple, vous pouvez cacher les labels des langues que vous n'utilisez pas. Nous recommandaons de cacher plut</t>
    </r>
    <r>
      <rPr>
        <sz val="10"/>
        <color rgb="FF000000"/>
        <rFont val="Aptos Narrow"/>
        <family val="2"/>
      </rPr>
      <t>ô</t>
    </r>
    <r>
      <rPr>
        <sz val="12"/>
        <color theme="1"/>
        <rFont val="Calibri"/>
        <family val="2"/>
        <scheme val="minor"/>
      </rPr>
      <t>t que de supprimer les colonnes car cela vous permettra toujours de copier-coller depuis le document original, si n</t>
    </r>
    <r>
      <rPr>
        <sz val="10"/>
        <color rgb="FF000000"/>
        <rFont val="Aptos Narrow"/>
        <family val="2"/>
      </rPr>
      <t>é</t>
    </r>
    <r>
      <rPr>
        <sz val="12"/>
        <color theme="1"/>
        <rFont val="Calibri"/>
        <family val="2"/>
        <scheme val="minor"/>
      </rPr>
      <t xml:space="preserve">cessaire. </t>
    </r>
  </si>
  <si>
    <t>Groups and repeats</t>
  </si>
  <si>
    <r>
      <t>Groupes and r</t>
    </r>
    <r>
      <rPr>
        <b/>
        <sz val="15"/>
        <color rgb="FF000000"/>
        <rFont val="Aptos Narrow"/>
        <family val="2"/>
      </rPr>
      <t>é</t>
    </r>
    <r>
      <rPr>
        <b/>
        <sz val="15"/>
        <color rgb="FF000000"/>
        <rFont val="Calibri"/>
        <family val="2"/>
        <scheme val="minor"/>
      </rPr>
      <t>p</t>
    </r>
    <r>
      <rPr>
        <b/>
        <sz val="15"/>
        <color rgb="FF000000"/>
        <rFont val="Aptos Narrow"/>
        <family val="2"/>
      </rPr>
      <t>é</t>
    </r>
    <r>
      <rPr>
        <b/>
        <sz val="15"/>
        <color rgb="FF000000"/>
        <rFont val="Calibri"/>
        <family val="2"/>
        <scheme val="minor"/>
      </rPr>
      <t>tition ('repeats')</t>
    </r>
  </si>
  <si>
    <r>
      <rPr>
        <sz val="12"/>
        <color theme="1"/>
        <rFont val="Calibri"/>
        <family val="2"/>
        <scheme val="minor"/>
      </rPr>
      <t>Lines on the </t>
    </r>
    <r>
      <rPr>
        <sz val="10"/>
        <color rgb="FF000000"/>
        <rFont val="Courier New"/>
        <family val="3"/>
      </rPr>
      <t>survey</t>
    </r>
    <r>
      <rPr>
        <sz val="12"/>
        <color theme="1"/>
        <rFont val="Calibri"/>
        <family val="2"/>
        <scheme val="minor"/>
      </rPr>
      <t xml:space="preserve"> sheet that start with </t>
    </r>
    <r>
      <rPr>
        <sz val="10"/>
        <color rgb="FF000000"/>
        <rFont val="Courier New"/>
        <family val="3"/>
      </rPr>
      <t>begin_group</t>
    </r>
    <r>
      <rPr>
        <sz val="12"/>
        <color theme="1"/>
        <rFont val="Calibri"/>
        <family val="2"/>
        <scheme val="minor"/>
      </rPr>
      <t xml:space="preserve"> represent the start of XLSForm groups. A group's label is shown to end users and organizes multiple related questions together visually. Groups with </t>
    </r>
    <r>
      <rPr>
        <sz val="10"/>
        <color rgb="FF000000"/>
        <rFont val="Courier New"/>
        <family val="3"/>
      </rPr>
      <t>field-list</t>
    </r>
    <r>
      <rPr>
        <sz val="12"/>
        <color theme="1"/>
        <rFont val="Calibri"/>
        <family val="2"/>
        <scheme val="minor"/>
      </rPr>
      <t xml:space="preserve"> in the </t>
    </r>
    <r>
      <rPr>
        <sz val="10"/>
        <color rgb="FF000000"/>
        <rFont val="Courier New"/>
        <family val="3"/>
      </rPr>
      <t>appearance</t>
    </r>
    <r>
      <rPr>
        <sz val="12"/>
        <color theme="1"/>
        <rFont val="Calibri"/>
        <family val="2"/>
        <scheme val="minor"/>
      </rPr>
      <t xml:space="preserve"> column are displayed all on one screen, even when using a mobile client. When exporting data from an XLSForm-compatible tool, you will generally have the option to include or exclude group names from variable names. If using your own tool, you may choose to omit groups or represent them differently.
Lines on the </t>
    </r>
    <r>
      <rPr>
        <sz val="10"/>
        <color rgb="FF000000"/>
        <rFont val="Courier New"/>
        <family val="3"/>
      </rPr>
      <t>survey</t>
    </r>
    <r>
      <rPr>
        <sz val="12"/>
        <color theme="1"/>
        <rFont val="Calibri"/>
        <family val="2"/>
        <scheme val="minor"/>
      </rPr>
      <t xml:space="preserve"> sheet that start with </t>
    </r>
    <r>
      <rPr>
        <sz val="10"/>
        <color rgb="FF000000"/>
        <rFont val="Courier New"/>
        <family val="3"/>
      </rPr>
      <t>begin_repeat</t>
    </r>
    <r>
      <rPr>
        <sz val="12"/>
        <color theme="1"/>
        <rFont val="Calibri"/>
        <family val="2"/>
        <scheme val="minor"/>
      </rPr>
      <t xml:space="preserve"> represent the start of XLSForm repeats. The set of questions in a repeat are presented to the user to fill in multiple times. If using an XLSForm-compatible tool, you will generally get repeats as separate tables in your data export. If redefining the form for another tool that does not have a repeat construct, you could instead manually repeat the set of fields and add a numeric prefix to each variable name. For example, if a repeat has a variable in it named </t>
    </r>
    <r>
      <rPr>
        <sz val="10"/>
        <color rgb="FF000000"/>
        <rFont val="Courier New"/>
        <family val="3"/>
      </rPr>
      <t>travel_date</t>
    </r>
    <r>
      <rPr>
        <sz val="12"/>
        <color theme="1"/>
        <rFont val="Calibri"/>
        <family val="2"/>
        <scheme val="minor"/>
      </rPr>
      <t xml:space="preserve">, you could create </t>
    </r>
    <r>
      <rPr>
        <sz val="10"/>
        <color rgb="FF000000"/>
        <rFont val="Courier New"/>
        <family val="3"/>
      </rPr>
      <t>travel_date0</t>
    </r>
    <r>
      <rPr>
        <sz val="12"/>
        <color theme="1"/>
        <rFont val="Calibri"/>
        <family val="2"/>
        <scheme val="minor"/>
      </rPr>
      <t xml:space="preserve">, </t>
    </r>
    <r>
      <rPr>
        <sz val="10"/>
        <color rgb="FF000000"/>
        <rFont val="Courier New"/>
        <family val="3"/>
      </rPr>
      <t>travel_date1</t>
    </r>
    <r>
      <rPr>
        <sz val="12"/>
        <color theme="1"/>
        <rFont val="Calibri"/>
        <family val="2"/>
        <scheme val="minor"/>
      </rPr>
      <t>, etc. in your system. We recommend providing at least 5 repetitions for each block of questions represented in a repeat.</t>
    </r>
  </si>
  <si>
    <r>
      <t>Les lignes de la feuille </t>
    </r>
    <r>
      <rPr>
        <sz val="10"/>
        <color rgb="FF000000"/>
        <rFont val="Courier New"/>
        <family val="3"/>
      </rPr>
      <t>survey</t>
    </r>
    <r>
      <rPr>
        <sz val="12"/>
        <color theme="1"/>
        <rFont val="Calibri"/>
        <family val="2"/>
        <scheme val="minor"/>
      </rPr>
      <t xml:space="preserve"> qui commencent par </t>
    </r>
    <r>
      <rPr>
        <sz val="10"/>
        <color rgb="FF000000"/>
        <rFont val="Courier New"/>
        <family val="3"/>
      </rPr>
      <t>begin_group</t>
    </r>
    <r>
      <rPr>
        <sz val="12"/>
        <color theme="1"/>
        <rFont val="Calibri"/>
        <family val="2"/>
        <scheme val="minor"/>
      </rPr>
      <t xml:space="preserve"> d</t>
    </r>
    <r>
      <rPr>
        <sz val="10"/>
        <color rgb="FF000000"/>
        <rFont val="Aptos Narrow"/>
        <family val="2"/>
      </rPr>
      <t>é</t>
    </r>
    <r>
      <rPr>
        <sz val="12"/>
        <color theme="1"/>
        <rFont val="Calibri"/>
        <family val="2"/>
        <scheme val="minor"/>
      </rPr>
      <t>signent le d</t>
    </r>
    <r>
      <rPr>
        <sz val="10"/>
        <color rgb="FF000000"/>
        <rFont val="Aptos Narrow"/>
        <family val="2"/>
      </rPr>
      <t>é</t>
    </r>
    <r>
      <rPr>
        <sz val="12"/>
        <color theme="1"/>
        <rFont val="Calibri"/>
        <family val="2"/>
        <scheme val="minor"/>
      </rPr>
      <t>but d'un groupe XLSForm. Le label d'un groupe est visible par l'utilisateur du formulaire et permet d'organiser diverses questions li</t>
    </r>
    <r>
      <rPr>
        <sz val="10"/>
        <color rgb="FF000000"/>
        <rFont val="Aptos Narrow"/>
        <family val="2"/>
      </rPr>
      <t>é</t>
    </r>
    <r>
      <rPr>
        <sz val="12"/>
        <color theme="1"/>
        <rFont val="Calibri"/>
        <family val="2"/>
        <scheme val="minor"/>
      </rPr>
      <t xml:space="preserve">es. Les groupes avec la mention </t>
    </r>
    <r>
      <rPr>
        <sz val="10"/>
        <color rgb="FF000000"/>
        <rFont val="Courier New"/>
        <family val="3"/>
      </rPr>
      <t>field-list</t>
    </r>
    <r>
      <rPr>
        <sz val="12"/>
        <color theme="1"/>
        <rFont val="Calibri"/>
        <family val="2"/>
        <scheme val="minor"/>
      </rPr>
      <t xml:space="preserve"> dans la colonne </t>
    </r>
    <r>
      <rPr>
        <sz val="10"/>
        <color rgb="FF000000"/>
        <rFont val="Courier New"/>
        <family val="3"/>
      </rPr>
      <t>appearance</t>
    </r>
    <r>
      <rPr>
        <sz val="12"/>
        <color theme="1"/>
        <rFont val="Calibri"/>
        <family val="2"/>
        <scheme val="minor"/>
      </rPr>
      <t xml:space="preserve"> sont visibles sur le m</t>
    </r>
    <r>
      <rPr>
        <sz val="10"/>
        <color rgb="FF000000"/>
        <rFont val="Aptos Narrow"/>
        <family val="2"/>
      </rPr>
      <t>ê</t>
    </r>
    <r>
      <rPr>
        <sz val="12"/>
        <color theme="1"/>
        <rFont val="Calibri"/>
        <family val="2"/>
        <scheme val="minor"/>
      </rPr>
      <t>me ecran, m</t>
    </r>
    <r>
      <rPr>
        <sz val="10"/>
        <color rgb="FF000000"/>
        <rFont val="Aptos Narrow"/>
        <family val="2"/>
      </rPr>
      <t>ê</t>
    </r>
    <r>
      <rPr>
        <sz val="12"/>
        <color theme="1"/>
        <rFont val="Calibri"/>
        <family val="2"/>
        <scheme val="minor"/>
      </rPr>
      <t>me sur une application mobile. Au moment de l'exportation des donnees de l'outil XLS-compatble vers votre outil de traitement des donnes, il vous sera demande si vous souhaitez inclure ou exclure les labels des groupes dans le nom des variables. Si vous utilisez votre propre outil, vous pouvez d</t>
    </r>
    <r>
      <rPr>
        <sz val="10"/>
        <color rgb="FF000000"/>
        <rFont val="Aptos Narrow"/>
        <family val="2"/>
      </rPr>
      <t>é</t>
    </r>
    <r>
      <rPr>
        <sz val="12"/>
        <color theme="1"/>
        <rFont val="Calibri"/>
        <family val="2"/>
        <scheme val="minor"/>
      </rPr>
      <t>cider d'omettre les groupes ou de les repr</t>
    </r>
    <r>
      <rPr>
        <sz val="10"/>
        <color rgb="FF000000"/>
        <rFont val="Aptos Narrow"/>
        <family val="2"/>
      </rPr>
      <t>é</t>
    </r>
    <r>
      <rPr>
        <sz val="12"/>
        <color theme="1"/>
        <rFont val="Calibri"/>
        <family val="2"/>
        <scheme val="minor"/>
      </rPr>
      <t>senter diff</t>
    </r>
    <r>
      <rPr>
        <sz val="10"/>
        <color rgb="FF000000"/>
        <rFont val="Aptos Narrow"/>
        <family val="2"/>
      </rPr>
      <t>é</t>
    </r>
    <r>
      <rPr>
        <sz val="12"/>
        <color theme="1"/>
        <rFont val="Calibri"/>
        <family val="2"/>
        <scheme val="minor"/>
      </rPr>
      <t xml:space="preserve">remment. 
Les lignes de la feuille </t>
    </r>
    <r>
      <rPr>
        <sz val="10"/>
        <color rgb="FF000000"/>
        <rFont val="Courier New"/>
        <family val="3"/>
      </rPr>
      <t>survey</t>
    </r>
    <r>
      <rPr>
        <sz val="12"/>
        <color theme="1"/>
        <rFont val="Calibri"/>
        <family val="2"/>
        <scheme val="minor"/>
      </rPr>
      <t xml:space="preserve"> qui commencent par </t>
    </r>
    <r>
      <rPr>
        <sz val="10"/>
        <color rgb="FF000000"/>
        <rFont val="Courier New"/>
        <family val="3"/>
      </rPr>
      <t>begin_repeat</t>
    </r>
    <r>
      <rPr>
        <sz val="12"/>
        <color theme="1"/>
        <rFont val="Calibri"/>
        <family val="2"/>
        <scheme val="minor"/>
      </rPr>
      <t xml:space="preserve"> désignent le début d'une répétition. L'ensemble des questions compris dans une répétition, sont proposés </t>
    </r>
    <r>
      <rPr>
        <sz val="10"/>
        <color rgb="FF000000"/>
        <rFont val="Aptos Narrow"/>
        <family val="2"/>
      </rPr>
      <t>à</t>
    </r>
    <r>
      <rPr>
        <sz val="12"/>
        <color theme="1"/>
        <rFont val="Calibri"/>
        <family val="2"/>
        <scheme val="minor"/>
      </rPr>
      <t xml:space="preserve"> plusieurs reprises </t>
    </r>
    <r>
      <rPr>
        <sz val="10"/>
        <color rgb="FF000000"/>
        <rFont val="Aptos Narrow"/>
        <family val="2"/>
      </rPr>
      <t>à</t>
    </r>
    <r>
      <rPr>
        <sz val="12"/>
        <color theme="1"/>
        <rFont val="Calibri"/>
        <family val="2"/>
        <scheme val="minor"/>
      </rPr>
      <t xml:space="preserve"> l'utilisateur. Si vous utilisez un outil XLSForm-compatible, vous obtiendrez en g</t>
    </r>
    <r>
      <rPr>
        <sz val="10"/>
        <color rgb="FF000000"/>
        <rFont val="Aptos Narrow"/>
        <family val="2"/>
      </rPr>
      <t>é</t>
    </r>
    <r>
      <rPr>
        <sz val="12"/>
        <color theme="1"/>
        <rFont val="Calibri"/>
        <family val="2"/>
        <scheme val="minor"/>
      </rPr>
      <t>n</t>
    </r>
    <r>
      <rPr>
        <sz val="10"/>
        <color rgb="FF000000"/>
        <rFont val="Aptos Narrow"/>
        <family val="2"/>
      </rPr>
      <t>é</t>
    </r>
    <r>
      <rPr>
        <sz val="12"/>
        <color theme="1"/>
        <rFont val="Calibri"/>
        <family val="2"/>
        <scheme val="minor"/>
      </rPr>
      <t>ral ces répétition dans un tableau s</t>
    </r>
    <r>
      <rPr>
        <sz val="10"/>
        <color rgb="FF000000"/>
        <rFont val="Aptos Narrow"/>
        <family val="2"/>
      </rPr>
      <t>é</t>
    </r>
    <r>
      <rPr>
        <sz val="12"/>
        <color theme="1"/>
        <rFont val="Calibri"/>
        <family val="2"/>
        <scheme val="minor"/>
      </rPr>
      <t>par</t>
    </r>
    <r>
      <rPr>
        <sz val="10"/>
        <color rgb="FF000000"/>
        <rFont val="Aptos Narrow"/>
        <family val="2"/>
      </rPr>
      <t>é</t>
    </r>
    <r>
      <rPr>
        <sz val="12"/>
        <color theme="1"/>
        <rFont val="Calibri"/>
        <family val="2"/>
        <scheme val="minor"/>
      </rPr>
      <t xml:space="preserve"> lors de l'exportation des donn</t>
    </r>
    <r>
      <rPr>
        <sz val="10"/>
        <color rgb="FF000000"/>
        <rFont val="Aptos Narrow"/>
        <family val="2"/>
      </rPr>
      <t>é</t>
    </r>
    <r>
      <rPr>
        <sz val="12"/>
        <color theme="1"/>
        <rFont val="Calibri"/>
        <family val="2"/>
        <scheme val="minor"/>
      </rPr>
      <t>es. Si vous d</t>
    </r>
    <r>
      <rPr>
        <sz val="10"/>
        <color rgb="FF000000"/>
        <rFont val="Aptos Narrow"/>
        <family val="2"/>
      </rPr>
      <t>é</t>
    </r>
    <r>
      <rPr>
        <sz val="12"/>
        <color theme="1"/>
        <rFont val="Calibri"/>
        <family val="2"/>
        <scheme val="minor"/>
      </rPr>
      <t>cidez de modifier le formulaire afin de ne pas avoir de structure de répétition, vous pourriez modifier le nom des variables de mani</t>
    </r>
    <r>
      <rPr>
        <sz val="10"/>
        <color rgb="FF000000"/>
        <rFont val="Aptos Narrow"/>
        <family val="2"/>
      </rPr>
      <t>è</t>
    </r>
    <r>
      <rPr>
        <sz val="12"/>
        <color theme="1"/>
        <rFont val="Calibri"/>
        <family val="2"/>
        <scheme val="minor"/>
      </rPr>
      <t xml:space="preserve">re </t>
    </r>
    <r>
      <rPr>
        <sz val="10"/>
        <color rgb="FF000000"/>
        <rFont val="Aptos Narrow"/>
        <family val="2"/>
      </rPr>
      <t>à</t>
    </r>
    <r>
      <rPr>
        <sz val="12"/>
        <color theme="1"/>
        <rFont val="Calibri"/>
        <family val="2"/>
        <scheme val="minor"/>
      </rPr>
      <t xml:space="preserve"> leur ajouter un suffixe num</t>
    </r>
    <r>
      <rPr>
        <sz val="10"/>
        <color rgb="FF000000"/>
        <rFont val="Aptos Narrow"/>
        <family val="2"/>
      </rPr>
      <t>é</t>
    </r>
    <r>
      <rPr>
        <sz val="12"/>
        <color theme="1"/>
        <rFont val="Calibri"/>
        <family val="2"/>
        <scheme val="minor"/>
      </rPr>
      <t xml:space="preserve">rique. Par exemple, si une répétition contient une variable dont le label est </t>
    </r>
    <r>
      <rPr>
        <sz val="10"/>
        <color rgb="FF000000"/>
        <rFont val="Courier New"/>
        <family val="3"/>
      </rPr>
      <t>travel_date</t>
    </r>
    <r>
      <rPr>
        <sz val="12"/>
        <color theme="1"/>
        <rFont val="Calibri"/>
        <family val="2"/>
        <scheme val="minor"/>
      </rPr>
      <t>, vous pourriez cr</t>
    </r>
    <r>
      <rPr>
        <sz val="10"/>
        <color rgb="FF000000"/>
        <rFont val="Aptos Narrow"/>
        <family val="2"/>
      </rPr>
      <t>é</t>
    </r>
    <r>
      <rPr>
        <sz val="12"/>
        <color theme="1"/>
        <rFont val="Calibri"/>
        <family val="2"/>
        <scheme val="minor"/>
      </rPr>
      <t xml:space="preserve">er </t>
    </r>
    <r>
      <rPr>
        <sz val="10"/>
        <color rgb="FF000000"/>
        <rFont val="Courier New"/>
        <family val="3"/>
      </rPr>
      <t>travel_date0</t>
    </r>
    <r>
      <rPr>
        <sz val="12"/>
        <color theme="1"/>
        <rFont val="Calibri"/>
        <family val="2"/>
        <scheme val="minor"/>
      </rPr>
      <t xml:space="preserve">, </t>
    </r>
    <r>
      <rPr>
        <sz val="10"/>
        <color rgb="FF000000"/>
        <rFont val="Courier New"/>
        <family val="3"/>
      </rPr>
      <t>travel_date1</t>
    </r>
    <r>
      <rPr>
        <sz val="12"/>
        <color theme="1"/>
        <rFont val="Calibri"/>
        <family val="2"/>
        <scheme val="minor"/>
      </rPr>
      <t>, etc. dans votre syst</t>
    </r>
    <r>
      <rPr>
        <sz val="10"/>
        <color rgb="FF000000"/>
        <rFont val="Aptos Narrow"/>
        <family val="2"/>
      </rPr>
      <t>è</t>
    </r>
    <r>
      <rPr>
        <sz val="12"/>
        <color theme="1"/>
        <rFont val="Calibri"/>
        <family val="2"/>
        <scheme val="minor"/>
      </rPr>
      <t>me. Nous recommandons de proposer au moins 5 répétition pour chaque bloc de questions pr</t>
    </r>
    <r>
      <rPr>
        <sz val="10"/>
        <color rgb="FF000000"/>
        <rFont val="Aptos Narrow"/>
        <family val="2"/>
      </rPr>
      <t>é</t>
    </r>
    <r>
      <rPr>
        <sz val="12"/>
        <color theme="1"/>
        <rFont val="Calibri"/>
        <family val="2"/>
        <scheme val="minor"/>
      </rPr>
      <t xml:space="preserve">sentes dans une répétition. </t>
    </r>
  </si>
  <si>
    <t>Question variable names, types, labels and meanings</t>
  </si>
  <si>
    <t>Question, nom des variables, types, labels et signification</t>
  </si>
  <si>
    <r>
      <rPr>
        <sz val="12"/>
        <color theme="1"/>
        <rFont val="Calibri"/>
        <family val="2"/>
        <scheme val="minor"/>
      </rPr>
      <t>The variable name for each question is specified in the </t>
    </r>
    <r>
      <rPr>
        <sz val="10"/>
        <color rgb="FF000000"/>
        <rFont val="Courier New"/>
        <family val="3"/>
      </rPr>
      <t>name</t>
    </r>
    <r>
      <rPr>
        <sz val="12"/>
        <color theme="1"/>
        <rFont val="Calibri"/>
        <family val="2"/>
        <scheme val="minor"/>
      </rPr>
      <t xml:space="preserve"> column of the </t>
    </r>
    <r>
      <rPr>
        <sz val="10"/>
        <color rgb="FF000000"/>
        <rFont val="Courier New"/>
        <family val="3"/>
      </rPr>
      <t>survey</t>
    </r>
    <r>
      <rPr>
        <sz val="12"/>
        <color theme="1"/>
        <rFont val="Calibri"/>
        <family val="2"/>
        <scheme val="minor"/>
      </rPr>
      <t xml:space="preserve"> sheet. This is the name you'll see when you download data from an XLSForm-compatible tool or that you should use as the variable name if using a different system.</t>
    </r>
  </si>
  <si>
    <r>
      <t>Le nom de la variable pour chaque question est pr</t>
    </r>
    <r>
      <rPr>
        <sz val="10"/>
        <color rgb="FF000000"/>
        <rFont val="Aptos Narrow"/>
        <family val="2"/>
      </rPr>
      <t>é</t>
    </r>
    <r>
      <rPr>
        <sz val="12"/>
        <color theme="1"/>
        <rFont val="Calibri"/>
        <family val="2"/>
        <scheme val="minor"/>
      </rPr>
      <t>cis</t>
    </r>
    <r>
      <rPr>
        <sz val="10"/>
        <color rgb="FF000000"/>
        <rFont val="Aptos Narrow"/>
        <family val="2"/>
      </rPr>
      <t>é</t>
    </r>
    <r>
      <rPr>
        <sz val="12"/>
        <color theme="1"/>
        <rFont val="Calibri"/>
        <family val="2"/>
        <scheme val="minor"/>
      </rPr>
      <t xml:space="preserve"> dans la colonne </t>
    </r>
    <r>
      <rPr>
        <sz val="10"/>
        <color rgb="FF000000"/>
        <rFont val="Courier New"/>
        <family val="3"/>
      </rPr>
      <t>name</t>
    </r>
    <r>
      <rPr>
        <sz val="12"/>
        <color theme="1"/>
        <rFont val="Calibri"/>
        <family val="2"/>
        <scheme val="minor"/>
      </rPr>
      <t xml:space="preserve"> de la feuille </t>
    </r>
    <r>
      <rPr>
        <sz val="10"/>
        <color rgb="FF000000"/>
        <rFont val="Courier New"/>
        <family val="3"/>
      </rPr>
      <t>survey</t>
    </r>
    <r>
      <rPr>
        <sz val="12"/>
        <color theme="1"/>
        <rFont val="Calibri"/>
        <family val="2"/>
        <scheme val="minor"/>
      </rPr>
      <t>. C'est le nom que vous verrez lorsque vous téléchargerez les données depuis l'outil XLSForm-compatible et que vous devrez utiliser comme nom de variable si vous utilisez un syst</t>
    </r>
    <r>
      <rPr>
        <sz val="10"/>
        <color rgb="FF000000"/>
        <rFont val="Aptos Narrow"/>
        <family val="2"/>
      </rPr>
      <t>è</t>
    </r>
    <r>
      <rPr>
        <sz val="12"/>
        <color theme="1"/>
        <rFont val="Calibri"/>
        <family val="2"/>
        <scheme val="minor"/>
      </rPr>
      <t xml:space="preserve">me différent. </t>
    </r>
  </si>
  <si>
    <r>
      <rPr>
        <sz val="12"/>
        <color theme="1"/>
        <rFont val="Calibri"/>
        <family val="2"/>
        <scheme val="minor"/>
      </rPr>
      <t>The type of each variable is specified in the </t>
    </r>
    <r>
      <rPr>
        <sz val="10"/>
        <color rgb="FF000000"/>
        <rFont val="Courier New"/>
        <family val="3"/>
      </rPr>
      <t>type</t>
    </r>
    <r>
      <rPr>
        <sz val="12"/>
        <color theme="1"/>
        <rFont val="Calibri"/>
        <family val="2"/>
        <scheme val="minor"/>
      </rPr>
      <t xml:space="preserve"> column of the </t>
    </r>
    <r>
      <rPr>
        <sz val="10"/>
        <color rgb="FF000000"/>
        <rFont val="Courier New"/>
        <family val="3"/>
      </rPr>
      <t>survey</t>
    </r>
    <r>
      <rPr>
        <sz val="12"/>
        <color theme="1"/>
        <rFont val="Calibri"/>
        <family val="2"/>
        <scheme val="minor"/>
      </rPr>
      <t xml:space="preserve"> sheet. The types used in this form are:
  - text: open-ended text with no character limitations unless specified in the constraint column
  - integer: whole number up to 9 digits long
  - date: ISO 8601 date (</t>
    </r>
    <r>
      <rPr>
        <sz val="10"/>
        <color rgb="FF000000"/>
        <rFont val="Courier New"/>
        <family val="3"/>
      </rPr>
      <t>YYYY-MM-DD</t>
    </r>
    <r>
      <rPr>
        <sz val="12"/>
        <color theme="1"/>
        <rFont val="Calibri"/>
        <family val="2"/>
        <scheme val="minor"/>
      </rPr>
      <t xml:space="preserve">)
  - select_one &lt;list&gt;: the </t>
    </r>
    <r>
      <rPr>
        <sz val="10"/>
        <color rgb="FF000000"/>
        <rFont val="Courier New"/>
        <family val="3"/>
      </rPr>
      <t>name</t>
    </r>
    <r>
      <rPr>
        <sz val="12"/>
        <color theme="1"/>
        <rFont val="Calibri"/>
        <family val="2"/>
        <scheme val="minor"/>
      </rPr>
      <t xml:space="preserve"> of a single choice from the specified list on the </t>
    </r>
    <r>
      <rPr>
        <sz val="10"/>
        <color rgb="FF000000"/>
        <rFont val="Courier New"/>
        <family val="3"/>
      </rPr>
      <t>choices</t>
    </r>
    <r>
      <rPr>
        <sz val="12"/>
        <color theme="1"/>
        <rFont val="Calibri"/>
        <family val="2"/>
        <scheme val="minor"/>
      </rPr>
      <t xml:space="preserve"> sheet
  - select &lt;list&gt;: a space-separated list of </t>
    </r>
    <r>
      <rPr>
        <sz val="10"/>
        <color rgb="FF000000"/>
        <rFont val="Courier New"/>
        <family val="3"/>
      </rPr>
      <t>name</t>
    </r>
    <r>
      <rPr>
        <sz val="12"/>
        <color theme="1"/>
        <rFont val="Calibri"/>
        <family val="2"/>
        <scheme val="minor"/>
      </rPr>
      <t xml:space="preserve"> values from the specified list on the </t>
    </r>
    <r>
      <rPr>
        <sz val="10"/>
        <color rgb="FF000000"/>
        <rFont val="Courier New"/>
        <family val="3"/>
      </rPr>
      <t>choices</t>
    </r>
    <r>
      <rPr>
        <sz val="12"/>
        <color theme="1"/>
        <rFont val="Calibri"/>
        <family val="2"/>
        <scheme val="minor"/>
      </rPr>
      <t xml:space="preserve"> sheet
  - geopoint: space-separated latitude, longitude, altitude, accuracy
  - image: binary file preserving file type supplied by the user
  - calculate: stored as text</t>
    </r>
  </si>
  <si>
    <r>
      <t>Le type de chaque variable est précisé dans la colonne </t>
    </r>
    <r>
      <rPr>
        <sz val="10"/>
        <color rgb="FF000000"/>
        <rFont val="Courier New"/>
        <family val="3"/>
      </rPr>
      <t>type</t>
    </r>
    <r>
      <rPr>
        <sz val="12"/>
        <color theme="1"/>
        <rFont val="Calibri"/>
        <family val="2"/>
        <scheme val="minor"/>
      </rPr>
      <t xml:space="preserve"> de la feuille </t>
    </r>
    <r>
      <rPr>
        <sz val="10"/>
        <color rgb="FF000000"/>
        <rFont val="Courier New"/>
        <family val="3"/>
      </rPr>
      <t>survey</t>
    </r>
    <r>
      <rPr>
        <sz val="12"/>
        <color theme="1"/>
        <rFont val="Calibri"/>
        <family val="2"/>
        <scheme val="minor"/>
      </rPr>
      <t>. Les types utilis</t>
    </r>
    <r>
      <rPr>
        <sz val="10"/>
        <color rgb="FF000000"/>
        <rFont val="Aptos Narrow"/>
        <family val="2"/>
      </rPr>
      <t>é</t>
    </r>
    <r>
      <rPr>
        <sz val="12"/>
        <color theme="1"/>
        <rFont val="Calibri"/>
        <family val="2"/>
        <scheme val="minor"/>
      </rPr>
      <t>s dans ce formulaire sont les suivants:
  - text: texte libre, sans contrainte de nombre de caract</t>
    </r>
    <r>
      <rPr>
        <sz val="10"/>
        <color rgb="FF000000"/>
        <rFont val="Aptos Narrow"/>
        <family val="2"/>
      </rPr>
      <t>è</t>
    </r>
    <r>
      <rPr>
        <sz val="12"/>
        <color theme="1"/>
        <rFont val="Calibri"/>
        <family val="2"/>
        <scheme val="minor"/>
      </rPr>
      <t xml:space="preserve">res </t>
    </r>
    <r>
      <rPr>
        <sz val="10"/>
        <color rgb="FF000000"/>
        <rFont val="Aptos Narrow"/>
        <family val="2"/>
      </rPr>
      <t>à</t>
    </r>
    <r>
      <rPr>
        <sz val="12"/>
        <color theme="1"/>
        <rFont val="Calibri"/>
        <family val="2"/>
        <scheme val="minor"/>
      </rPr>
      <t xml:space="preserve"> moins que cela ne soit pr</t>
    </r>
    <r>
      <rPr>
        <sz val="10"/>
        <color rgb="FF000000"/>
        <rFont val="Aptos Narrow"/>
        <family val="2"/>
      </rPr>
      <t>é</t>
    </r>
    <r>
      <rPr>
        <sz val="12"/>
        <color theme="1"/>
        <rFont val="Calibri"/>
        <family val="2"/>
        <scheme val="minor"/>
      </rPr>
      <t>cis</t>
    </r>
    <r>
      <rPr>
        <sz val="10"/>
        <color rgb="FF000000"/>
        <rFont val="Aptos Narrow"/>
        <family val="2"/>
      </rPr>
      <t>é</t>
    </r>
    <r>
      <rPr>
        <sz val="12"/>
        <color theme="1"/>
        <rFont val="Calibri"/>
        <family val="2"/>
        <scheme val="minor"/>
      </rPr>
      <t xml:space="preserve"> dans la colonne constraint 
  - integer: nombre entier jusqu'</t>
    </r>
    <r>
      <rPr>
        <sz val="10"/>
        <color rgb="FF000000"/>
        <rFont val="Aptos Narrow"/>
        <family val="2"/>
      </rPr>
      <t>à</t>
    </r>
    <r>
      <rPr>
        <sz val="10"/>
        <color rgb="FF000000"/>
        <rFont val="Arial"/>
        <family val="2"/>
      </rPr>
      <t xml:space="preserve"> </t>
    </r>
    <r>
      <rPr>
        <sz val="12"/>
        <color theme="1"/>
        <rFont val="Calibri"/>
        <family val="2"/>
        <scheme val="minor"/>
      </rPr>
      <t>9 chiffres de long
  - date: ISO 8601 date (</t>
    </r>
    <r>
      <rPr>
        <sz val="10"/>
        <color rgb="FF000000"/>
        <rFont val="Courier New"/>
        <family val="3"/>
      </rPr>
      <t>YYYY-MM-DD</t>
    </r>
    <r>
      <rPr>
        <sz val="12"/>
        <color theme="1"/>
        <rFont val="Calibri"/>
        <family val="2"/>
        <scheme val="minor"/>
      </rPr>
      <t xml:space="preserve">)
  - select_one &lt;list&gt;: le </t>
    </r>
    <r>
      <rPr>
        <sz val="10"/>
        <color rgb="FF000000"/>
        <rFont val="Courier New"/>
        <family val="3"/>
      </rPr>
      <t>name</t>
    </r>
    <r>
      <rPr>
        <sz val="12"/>
        <color theme="1"/>
        <rFont val="Calibri"/>
        <family val="2"/>
        <scheme val="minor"/>
      </rPr>
      <t xml:space="preserve"> d'un seul </t>
    </r>
    <r>
      <rPr>
        <sz val="10"/>
        <color rgb="FF000000"/>
        <rFont val="Aptos Narrow"/>
        <family val="2"/>
      </rPr>
      <t>é</t>
    </r>
    <r>
      <rPr>
        <sz val="12"/>
        <color theme="1"/>
        <rFont val="Calibri"/>
        <family val="2"/>
        <scheme val="minor"/>
      </rPr>
      <t>l</t>
    </r>
    <r>
      <rPr>
        <sz val="10"/>
        <color rgb="FF000000"/>
        <rFont val="Aptos Narrow"/>
        <family val="2"/>
      </rPr>
      <t>é</t>
    </r>
    <r>
      <rPr>
        <sz val="12"/>
        <color theme="1"/>
        <rFont val="Calibri"/>
        <family val="2"/>
        <scheme val="minor"/>
      </rPr>
      <t xml:space="preserve">ment parmi la liste possible sur la feuille </t>
    </r>
    <r>
      <rPr>
        <sz val="10"/>
        <color rgb="FF000000"/>
        <rFont val="Courier New"/>
        <family val="3"/>
      </rPr>
      <t>choices</t>
    </r>
    <r>
      <rPr>
        <sz val="12"/>
        <color theme="1"/>
        <rFont val="Calibri"/>
        <family val="2"/>
        <scheme val="minor"/>
      </rPr>
      <t xml:space="preserve"> 
  - select &lt;list&gt;: une liste d'</t>
    </r>
    <r>
      <rPr>
        <sz val="10"/>
        <color rgb="FF000000"/>
        <rFont val="Aptos Narrow"/>
        <family val="2"/>
      </rPr>
      <t>é</t>
    </r>
    <r>
      <rPr>
        <sz val="12"/>
        <color theme="1"/>
        <rFont val="Calibri"/>
        <family val="2"/>
        <scheme val="minor"/>
      </rPr>
      <t>l</t>
    </r>
    <r>
      <rPr>
        <sz val="10"/>
        <color rgb="FF000000"/>
        <rFont val="Aptos Narrow"/>
        <family val="2"/>
      </rPr>
      <t>é</t>
    </r>
    <r>
      <rPr>
        <sz val="12"/>
        <color theme="1"/>
        <rFont val="Calibri"/>
        <family val="2"/>
        <scheme val="minor"/>
      </rPr>
      <t xml:space="preserve">ments </t>
    </r>
    <r>
      <rPr>
        <sz val="10"/>
        <color rgb="FF000000"/>
        <rFont val="Courier New"/>
        <family val="3"/>
      </rPr>
      <t>name</t>
    </r>
    <r>
      <rPr>
        <sz val="12"/>
        <color theme="1"/>
        <rFont val="Calibri"/>
        <family val="2"/>
        <scheme val="minor"/>
      </rPr>
      <t xml:space="preserve"> s</t>
    </r>
    <r>
      <rPr>
        <sz val="10"/>
        <color rgb="FF000000"/>
        <rFont val="Aptos Narrow"/>
        <family val="2"/>
      </rPr>
      <t>é</t>
    </r>
    <r>
      <rPr>
        <sz val="12"/>
        <color theme="1"/>
        <rFont val="Calibri"/>
        <family val="2"/>
        <scheme val="minor"/>
      </rPr>
      <t>par</t>
    </r>
    <r>
      <rPr>
        <sz val="10"/>
        <color rgb="FF000000"/>
        <rFont val="Aptos Narrow"/>
        <family val="2"/>
      </rPr>
      <t>é</t>
    </r>
    <r>
      <rPr>
        <sz val="12"/>
        <color theme="1"/>
        <rFont val="Calibri"/>
        <family val="2"/>
        <scheme val="minor"/>
      </rPr>
      <t xml:space="preserve">s par un espace de la liste possible sur la feuille </t>
    </r>
    <r>
      <rPr>
        <sz val="10"/>
        <color rgb="FF000000"/>
        <rFont val="Courier New"/>
        <family val="3"/>
      </rPr>
      <t>choices</t>
    </r>
    <r>
      <rPr>
        <sz val="12"/>
        <color theme="1"/>
        <rFont val="Calibri"/>
        <family val="2"/>
        <scheme val="minor"/>
      </rPr>
      <t xml:space="preserve"> 
  - geopoint: latitude, longitude, altitude, precision s</t>
    </r>
    <r>
      <rPr>
        <sz val="10"/>
        <color rgb="FF000000"/>
        <rFont val="Aptos Narrow"/>
        <family val="2"/>
      </rPr>
      <t>é</t>
    </r>
    <r>
      <rPr>
        <sz val="12"/>
        <color theme="1"/>
        <rFont val="Calibri"/>
        <family val="2"/>
        <scheme val="minor"/>
      </rPr>
      <t>par</t>
    </r>
    <r>
      <rPr>
        <sz val="10"/>
        <color rgb="FF000000"/>
        <rFont val="Aptos Narrow"/>
        <family val="2"/>
      </rPr>
      <t>é</t>
    </r>
    <r>
      <rPr>
        <sz val="12"/>
        <color theme="1"/>
        <rFont val="Calibri"/>
        <family val="2"/>
        <scheme val="minor"/>
      </rPr>
      <t>es par des espaces
  - image: fichier binaire permettant de maintenir le format du fichier produit par l'utilisateur
  - calculate: stock</t>
    </r>
    <r>
      <rPr>
        <sz val="10"/>
        <color rgb="FF000000"/>
        <rFont val="Aptos Narrow"/>
        <family val="2"/>
      </rPr>
      <t>é</t>
    </r>
    <r>
      <rPr>
        <sz val="12"/>
        <color theme="1"/>
        <rFont val="Calibri"/>
        <family val="2"/>
        <scheme val="minor"/>
      </rPr>
      <t xml:space="preserve"> comme texte</t>
    </r>
  </si>
  <si>
    <r>
      <rPr>
        <sz val="12"/>
        <color theme="1"/>
        <rFont val="Calibri"/>
        <family val="2"/>
        <scheme val="minor"/>
      </rPr>
      <t xml:space="preserve">The user-facing label for each question is provided in the </t>
    </r>
    <r>
      <rPr>
        <sz val="10"/>
        <color rgb="FF000000"/>
        <rFont val="Courier New"/>
        <family val="3"/>
      </rPr>
      <t>label</t>
    </r>
    <r>
      <rPr>
        <sz val="12"/>
        <color theme="1"/>
        <rFont val="Calibri"/>
        <family val="2"/>
        <scheme val="minor"/>
      </rPr>
      <t xml:space="preserve"> column of the </t>
    </r>
    <r>
      <rPr>
        <sz val="10"/>
        <color rgb="FF000000"/>
        <rFont val="Courier New"/>
        <family val="3"/>
      </rPr>
      <t>survey</t>
    </r>
    <r>
      <rPr>
        <sz val="12"/>
        <color theme="1"/>
        <rFont val="Calibri"/>
        <family val="2"/>
        <scheme val="minor"/>
      </rPr>
      <t xml:space="preserve"> sheet. The question label generally provides enough information to understand the meaning of the question. Where more commentary is needed, it is provided as a note on the </t>
    </r>
    <r>
      <rPr>
        <sz val="10"/>
        <color rgb="FF000000"/>
        <rFont val="Courier New"/>
        <family val="3"/>
      </rPr>
      <t>name</t>
    </r>
    <r>
      <rPr>
        <sz val="12"/>
        <color theme="1"/>
        <rFont val="Calibri"/>
        <family val="2"/>
        <scheme val="minor"/>
      </rPr>
      <t xml:space="preserve"> column. This will be indicated by a marker in the upper right corner of the cell. Put your mouse over the marker to read the note.</t>
    </r>
  </si>
  <si>
    <r>
      <t>Le label lu par l'utilisateur est indiqu</t>
    </r>
    <r>
      <rPr>
        <sz val="10"/>
        <color rgb="FF000000"/>
        <rFont val="Aptos Narrow"/>
        <family val="2"/>
      </rPr>
      <t>é</t>
    </r>
    <r>
      <rPr>
        <sz val="10"/>
        <color rgb="FF000000"/>
        <rFont val="Arial"/>
        <family val="2"/>
      </rPr>
      <t xml:space="preserve"> dans la colonne</t>
    </r>
    <r>
      <rPr>
        <sz val="12"/>
        <color theme="1"/>
        <rFont val="Calibri"/>
        <family val="2"/>
        <scheme val="minor"/>
      </rPr>
      <t xml:space="preserve"> </t>
    </r>
    <r>
      <rPr>
        <sz val="10"/>
        <color rgb="FF000000"/>
        <rFont val="Courier New"/>
        <family val="3"/>
      </rPr>
      <t>label</t>
    </r>
    <r>
      <rPr>
        <sz val="12"/>
        <color theme="1"/>
        <rFont val="Calibri"/>
        <family val="2"/>
        <scheme val="minor"/>
      </rPr>
      <t xml:space="preserve"> de la feulle </t>
    </r>
    <r>
      <rPr>
        <sz val="10"/>
        <color rgb="FF000000"/>
        <rFont val="Courier New"/>
        <family val="3"/>
      </rPr>
      <t>survey</t>
    </r>
    <r>
      <rPr>
        <sz val="12"/>
        <color theme="1"/>
        <rFont val="Calibri"/>
        <family val="2"/>
        <scheme val="minor"/>
      </rPr>
      <t>. La question fournit en g</t>
    </r>
    <r>
      <rPr>
        <sz val="10"/>
        <color rgb="FF000000"/>
        <rFont val="Aptos Narrow"/>
        <family val="2"/>
      </rPr>
      <t>é</t>
    </r>
    <r>
      <rPr>
        <sz val="12"/>
        <color theme="1"/>
        <rFont val="Calibri"/>
        <family val="2"/>
        <scheme val="minor"/>
      </rPr>
      <t>n</t>
    </r>
    <r>
      <rPr>
        <sz val="10"/>
        <color rgb="FF000000"/>
        <rFont val="Aptos Narrow"/>
        <family val="2"/>
      </rPr>
      <t>é</t>
    </r>
    <r>
      <rPr>
        <sz val="12"/>
        <color theme="1"/>
        <rFont val="Calibri"/>
        <family val="2"/>
        <scheme val="minor"/>
      </rPr>
      <t>ral suffisamment d'information pour comprendre son sens. L</t>
    </r>
    <r>
      <rPr>
        <sz val="10"/>
        <color rgb="FF000000"/>
        <rFont val="Aptos Narrow"/>
        <family val="2"/>
      </rPr>
      <t>à</t>
    </r>
    <r>
      <rPr>
        <sz val="12"/>
        <color theme="1"/>
        <rFont val="Calibri"/>
        <family val="2"/>
        <scheme val="minor"/>
      </rPr>
      <t xml:space="preserve"> o</t>
    </r>
    <r>
      <rPr>
        <sz val="10"/>
        <color rgb="FF000000"/>
        <rFont val="Aptos Narrow"/>
        <family val="2"/>
      </rPr>
      <t>ú</t>
    </r>
    <r>
      <rPr>
        <sz val="12"/>
        <color theme="1"/>
        <rFont val="Calibri"/>
        <family val="2"/>
        <scheme val="minor"/>
      </rPr>
      <t xml:space="preserve"> plus de pr</t>
    </r>
    <r>
      <rPr>
        <sz val="10"/>
        <color rgb="FF000000"/>
        <rFont val="Aptos Narrow"/>
        <family val="2"/>
      </rPr>
      <t>é</t>
    </r>
    <r>
      <rPr>
        <sz val="12"/>
        <color theme="1"/>
        <rFont val="Calibri"/>
        <family val="2"/>
        <scheme val="minor"/>
      </rPr>
      <t>cision est n</t>
    </r>
    <r>
      <rPr>
        <sz val="10"/>
        <color rgb="FF000000"/>
        <rFont val="Aptos Narrow"/>
        <family val="2"/>
      </rPr>
      <t>é</t>
    </r>
    <r>
      <rPr>
        <sz val="12"/>
        <color theme="1"/>
        <rFont val="Calibri"/>
        <family val="2"/>
        <scheme val="minor"/>
      </rPr>
      <t xml:space="preserve">cessaire, une note a </t>
    </r>
    <r>
      <rPr>
        <sz val="10"/>
        <color rgb="FF000000"/>
        <rFont val="Aptos Narrow"/>
        <family val="2"/>
      </rPr>
      <t>é</t>
    </r>
    <r>
      <rPr>
        <sz val="12"/>
        <color theme="1"/>
        <rFont val="Calibri"/>
        <family val="2"/>
        <scheme val="minor"/>
      </rPr>
      <t>t</t>
    </r>
    <r>
      <rPr>
        <sz val="10"/>
        <color rgb="FF000000"/>
        <rFont val="Aptos Narrow"/>
        <family val="2"/>
      </rPr>
      <t>é</t>
    </r>
    <r>
      <rPr>
        <sz val="12"/>
        <color theme="1"/>
        <rFont val="Calibri"/>
        <family val="2"/>
        <scheme val="minor"/>
      </rPr>
      <t xml:space="preserve"> ajout</t>
    </r>
    <r>
      <rPr>
        <sz val="10"/>
        <color rgb="FF000000"/>
        <rFont val="Aptos Narrow"/>
        <family val="2"/>
      </rPr>
      <t>é</t>
    </r>
    <r>
      <rPr>
        <sz val="12"/>
        <color theme="1"/>
        <rFont val="Calibri"/>
        <family val="2"/>
        <scheme val="minor"/>
      </rPr>
      <t>e dans la colonne </t>
    </r>
    <r>
      <rPr>
        <sz val="10"/>
        <color rgb="FF000000"/>
        <rFont val="Courier New"/>
        <family val="3"/>
      </rPr>
      <t>name</t>
    </r>
    <r>
      <rPr>
        <sz val="12"/>
        <color theme="1"/>
        <rFont val="Calibri"/>
        <family val="2"/>
        <scheme val="minor"/>
      </rPr>
      <t xml:space="preserve">. Une marque sera alors visible dans le coin en haut </t>
    </r>
    <r>
      <rPr>
        <sz val="10"/>
        <color rgb="FF000000"/>
        <rFont val="Aptos Narrow"/>
        <family val="2"/>
      </rPr>
      <t>à</t>
    </r>
    <r>
      <rPr>
        <sz val="12"/>
        <color theme="1"/>
        <rFont val="Calibri"/>
        <family val="2"/>
        <scheme val="minor"/>
      </rPr>
      <t xml:space="preserve"> droite de la cellule. Passez votre souris sur cette marque pour lire la note. </t>
    </r>
  </si>
  <si>
    <t>Choice codes</t>
  </si>
  <si>
    <t xml:space="preserve">Codes de la colonne choice </t>
  </si>
  <si>
    <r>
      <rPr>
        <sz val="12"/>
        <color theme="1"/>
        <rFont val="Calibri"/>
        <family val="2"/>
        <scheme val="minor"/>
      </rPr>
      <t>Each </t>
    </r>
    <r>
      <rPr>
        <sz val="10"/>
        <color rgb="FF000000"/>
        <rFont val="Courier New"/>
        <family val="3"/>
      </rPr>
      <t>select_one</t>
    </r>
    <r>
      <rPr>
        <sz val="12"/>
        <color theme="1"/>
        <rFont val="Calibri"/>
        <family val="2"/>
        <scheme val="minor"/>
      </rPr>
      <t xml:space="preserve"> or </t>
    </r>
    <r>
      <rPr>
        <sz val="10"/>
        <color rgb="FF000000"/>
        <rFont val="Courier New"/>
        <family val="3"/>
      </rPr>
      <t>select_multiple</t>
    </r>
    <r>
      <rPr>
        <sz val="12"/>
        <color theme="1"/>
        <rFont val="Calibri"/>
        <family val="2"/>
        <scheme val="minor"/>
      </rPr>
      <t xml:space="preserve"> question gets choices from a list on the </t>
    </r>
    <r>
      <rPr>
        <sz val="10"/>
        <color rgb="FF000000"/>
        <rFont val="Courier New"/>
        <family val="3"/>
      </rPr>
      <t>choices</t>
    </r>
    <r>
      <rPr>
        <sz val="12"/>
        <color theme="1"/>
        <rFont val="Calibri"/>
        <family val="2"/>
        <scheme val="minor"/>
      </rPr>
      <t xml:space="preserve"> sheet. The code for each choice is specified in the </t>
    </r>
    <r>
      <rPr>
        <sz val="10"/>
        <color rgb="FF000000"/>
        <rFont val="Courier New"/>
        <family val="3"/>
      </rPr>
      <t>name</t>
    </r>
    <r>
      <rPr>
        <sz val="12"/>
        <color theme="1"/>
        <rFont val="Calibri"/>
        <family val="2"/>
        <scheme val="minor"/>
      </rPr>
      <t xml:space="preserve"> column. The user-facing label for each choice is provided in the </t>
    </r>
    <r>
      <rPr>
        <sz val="10"/>
        <color rgb="FF000000"/>
        <rFont val="Courier New"/>
        <family val="3"/>
      </rPr>
      <t>label</t>
    </r>
    <r>
      <rPr>
        <sz val="12"/>
        <color theme="1"/>
        <rFont val="Calibri"/>
        <family val="2"/>
        <scheme val="minor"/>
      </rPr>
      <t xml:space="preserve"> column.</t>
    </r>
  </si>
  <si>
    <r>
      <t xml:space="preserve">Les reponses aux questions </t>
    </r>
    <r>
      <rPr>
        <sz val="10"/>
        <color rgb="FF000000"/>
        <rFont val="Courier New"/>
        <family val="3"/>
      </rPr>
      <t>select_one</t>
    </r>
    <r>
      <rPr>
        <sz val="12"/>
        <color theme="1"/>
        <rFont val="Calibri"/>
        <family val="2"/>
        <scheme val="minor"/>
      </rPr>
      <t xml:space="preserve"> ou </t>
    </r>
    <r>
      <rPr>
        <sz val="10"/>
        <color rgb="FF000000"/>
        <rFont val="Courier New"/>
        <family val="3"/>
      </rPr>
      <t>select_multiple</t>
    </r>
    <r>
      <rPr>
        <sz val="12"/>
        <color theme="1"/>
        <rFont val="Calibri"/>
        <family val="2"/>
        <scheme val="minor"/>
      </rPr>
      <t xml:space="preserve"> sont list</t>
    </r>
    <r>
      <rPr>
        <sz val="10"/>
        <color rgb="FF000000"/>
        <rFont val="Aptos Narrow"/>
        <family val="2"/>
      </rPr>
      <t>é</t>
    </r>
    <r>
      <rPr>
        <sz val="12"/>
        <color theme="1"/>
        <rFont val="Calibri"/>
        <family val="2"/>
        <scheme val="minor"/>
      </rPr>
      <t xml:space="preserve">es sur la feuille </t>
    </r>
    <r>
      <rPr>
        <sz val="10"/>
        <color rgb="FF000000"/>
        <rFont val="Courier New"/>
        <family val="3"/>
      </rPr>
      <t>choices</t>
    </r>
    <r>
      <rPr>
        <sz val="12"/>
        <color theme="1"/>
        <rFont val="Calibri"/>
        <family val="2"/>
        <scheme val="minor"/>
      </rPr>
      <t>. Le code pour chaque possible r</t>
    </r>
    <r>
      <rPr>
        <sz val="10"/>
        <color rgb="FF000000"/>
        <rFont val="Aptos Narrow"/>
        <family val="2"/>
      </rPr>
      <t>é</t>
    </r>
    <r>
      <rPr>
        <sz val="12"/>
        <color theme="1"/>
        <rFont val="Calibri"/>
        <family val="2"/>
        <scheme val="minor"/>
      </rPr>
      <t>ponse est pr</t>
    </r>
    <r>
      <rPr>
        <sz val="10"/>
        <color rgb="FF000000"/>
        <rFont val="Aptos Narrow"/>
        <family val="2"/>
      </rPr>
      <t>é</t>
    </r>
    <r>
      <rPr>
        <sz val="12"/>
        <color theme="1"/>
        <rFont val="Calibri"/>
        <family val="2"/>
        <scheme val="minor"/>
      </rPr>
      <t>cis</t>
    </r>
    <r>
      <rPr>
        <sz val="10"/>
        <color rgb="FF000000"/>
        <rFont val="Aptos Narrow"/>
        <family val="2"/>
      </rPr>
      <t>é</t>
    </r>
    <r>
      <rPr>
        <sz val="12"/>
        <color theme="1"/>
        <rFont val="Calibri"/>
        <family val="2"/>
        <scheme val="minor"/>
      </rPr>
      <t xml:space="preserve"> dans la colonne </t>
    </r>
    <r>
      <rPr>
        <sz val="10"/>
        <color rgb="FF000000"/>
        <rFont val="Courier New"/>
        <family val="3"/>
      </rPr>
      <t>name</t>
    </r>
    <r>
      <rPr>
        <sz val="12"/>
        <color theme="1"/>
        <rFont val="Calibri"/>
        <family val="2"/>
        <scheme val="minor"/>
      </rPr>
      <t>. Le label de la r</t>
    </r>
    <r>
      <rPr>
        <sz val="10"/>
        <color rgb="FF000000"/>
        <rFont val="Aptos Narrow"/>
        <family val="2"/>
      </rPr>
      <t>é</t>
    </r>
    <r>
      <rPr>
        <sz val="12"/>
        <color theme="1"/>
        <rFont val="Calibri"/>
        <family val="2"/>
        <scheme val="minor"/>
      </rPr>
      <t xml:space="preserve">ponse est précisé dans la colonne </t>
    </r>
    <r>
      <rPr>
        <sz val="10"/>
        <color rgb="FF000000"/>
        <rFont val="Courier New"/>
        <family val="3"/>
      </rPr>
      <t>label</t>
    </r>
    <r>
      <rPr>
        <sz val="12"/>
        <color theme="1"/>
        <rFont val="Calibri"/>
        <family val="2"/>
        <scheme val="minor"/>
      </rPr>
      <t>.</t>
    </r>
  </si>
  <si>
    <t>type</t>
  </si>
  <si>
    <t>name</t>
  </si>
  <si>
    <t>label::English (en)</t>
  </si>
  <si>
    <t>label::Français (fr)</t>
  </si>
  <si>
    <t>choice_filter</t>
  </si>
  <si>
    <t>relevant</t>
  </si>
  <si>
    <t>default</t>
  </si>
  <si>
    <t>hint::English (en)</t>
  </si>
  <si>
    <t>hint::Français (fr)</t>
  </si>
  <si>
    <t>appearance</t>
  </si>
  <si>
    <t>required</t>
  </si>
  <si>
    <t>constraint</t>
  </si>
  <si>
    <t>constraint_message::English (en)</t>
  </si>
  <si>
    <t>constraint_message::Français (fr)</t>
  </si>
  <si>
    <t>calculation</t>
  </si>
  <si>
    <t>repeat_count</t>
  </si>
  <si>
    <t>start</t>
  </si>
  <si>
    <t>startdate</t>
  </si>
  <si>
    <t>end</t>
  </si>
  <si>
    <t>submitdate</t>
  </si>
  <si>
    <t>datestamp</t>
  </si>
  <si>
    <t>begin group</t>
  </si>
  <si>
    <t>page1</t>
  </si>
  <si>
    <t>T0 - Initial Case Investigation Form</t>
  </si>
  <si>
    <t>T0 - Formulaire d'enquête initiale de cas</t>
  </si>
  <si>
    <t>field-list</t>
  </si>
  <si>
    <t>Interviewer</t>
  </si>
  <si>
    <t>Enquêteur</t>
  </si>
  <si>
    <t>horizontal w4</t>
  </si>
  <si>
    <t>date</t>
  </si>
  <si>
    <t>interview_date</t>
  </si>
  <si>
    <t>Date</t>
  </si>
  <si>
    <t>Date*:</t>
  </si>
  <si>
    <t> today()</t>
  </si>
  <si>
    <t>w2</t>
  </si>
  <si>
    <t>Yes</t>
  </si>
  <si>
    <t>.&lt;=today()</t>
  </si>
  <si>
    <t>Must be before or equal to today.</t>
  </si>
  <si>
    <t>Doit être antérieure ou égale à aujourd'hui.</t>
  </si>
  <si>
    <t>text</t>
  </si>
  <si>
    <t>interview_orginst</t>
  </si>
  <si>
    <t>Organization/institution</t>
  </si>
  <si>
    <t>Organisation/institution:</t>
  </si>
  <si>
    <t>select_one admin0name</t>
  </si>
  <si>
    <t>interview_country</t>
  </si>
  <si>
    <t>Country:</t>
  </si>
  <si>
    <t>Pays*:</t>
  </si>
  <si>
    <t>w2 minimal</t>
  </si>
  <si>
    <t>interview_intwer</t>
  </si>
  <si>
    <t>Nom de l'enquêteur:</t>
  </si>
  <si>
    <t>end group</t>
  </si>
  <si>
    <t>interviewer</t>
  </si>
  <si>
    <t>Section 1: Patient information</t>
  </si>
  <si>
    <t>Section 1 : Renseignements sur le patient</t>
  </si>
  <si>
    <t>Identification</t>
  </si>
  <si>
    <t>patinfo_name</t>
  </si>
  <si>
    <t>Name:</t>
  </si>
  <si>
    <t>Nom complet:</t>
  </si>
  <si>
    <t>patinfo_ID</t>
  </si>
  <si>
    <t>Case ID:</t>
  </si>
  <si>
    <t>Numéro d'identification unique:</t>
  </si>
  <si>
    <t>patinfo_tel</t>
  </si>
  <si>
    <t>Telephone number:</t>
  </si>
  <si>
    <t>Numéro de téléphone</t>
  </si>
  <si>
    <t>w4</t>
  </si>
  <si>
    <t/>
  </si>
  <si>
    <t>identification</t>
  </si>
  <si>
    <t>Demographic</t>
  </si>
  <si>
    <t>Données démographiques</t>
  </si>
  <si>
    <t>select_one sex</t>
  </si>
  <si>
    <t>patinfo_sex</t>
  </si>
  <si>
    <t>Sex at birth:</t>
  </si>
  <si>
    <t>Sexe a la naissance:</t>
  </si>
  <si>
    <t>w1 horizontal</t>
  </si>
  <si>
    <t>patinfo_DoB</t>
  </si>
  <si>
    <t>Date of birth:</t>
  </si>
  <si>
    <t>Date de la naissance:</t>
  </si>
  <si>
    <t>w1</t>
  </si>
  <si>
    <t>integer</t>
  </si>
  <si>
    <t>patinfo_ageonset</t>
  </si>
  <si>
    <t>or Age:</t>
  </si>
  <si>
    <t xml:space="preserve">ou Age : </t>
  </si>
  <si>
    <t>select_one age_unit</t>
  </si>
  <si>
    <t>patinfo_ageonsetunit</t>
  </si>
  <si>
    <t>Unit of age:</t>
  </si>
  <si>
    <t>Unité de l'âge:</t>
  </si>
  <si>
    <t>w1 minimal</t>
  </si>
  <si>
    <t>patinfo_occu</t>
  </si>
  <si>
    <t>Occupation:</t>
  </si>
  <si>
    <t>Profession:</t>
  </si>
  <si>
    <t>select_one yes_no</t>
  </si>
  <si>
    <t>patinfo_HCW</t>
  </si>
  <si>
    <t>Patient is working in a health facility?</t>
  </si>
  <si>
    <t>L'activité professionnelle implique une structure de santé?</t>
  </si>
  <si>
    <t>patinfo_HCWname</t>
  </si>
  <si>
    <t>Specify name:</t>
  </si>
  <si>
    <t>Indiquer son nom:</t>
  </si>
  <si>
    <t>patinfo_HCWloc</t>
  </si>
  <si>
    <t>Specify location:</t>
  </si>
  <si>
    <t>Indiquer sa localisation:</t>
  </si>
  <si>
    <t>demographic</t>
  </si>
  <si>
    <t>Geographic</t>
  </si>
  <si>
    <t>Géographie</t>
  </si>
  <si>
    <t>patinfo_address</t>
  </si>
  <si>
    <t>Residential/street address:</t>
  </si>
  <si>
    <t>Adresse de résidence:</t>
  </si>
  <si>
    <t xml:space="preserve">select_one admin1name </t>
  </si>
  <si>
    <t>patinfo_admin1</t>
  </si>
  <si>
    <t>Admin Level 1 (province):</t>
  </si>
  <si>
    <t xml:space="preserve">Niveau admin 1 (préfecture): </t>
  </si>
  <si>
    <t>patinfo_admin1_other</t>
  </si>
  <si>
    <t>Specify the province name:</t>
  </si>
  <si>
    <t>Veuillez préciser le nom de la préfecture:</t>
  </si>
  <si>
    <t xml:space="preserve">select_one admin2name </t>
  </si>
  <si>
    <t>patinfo_admin2</t>
  </si>
  <si>
    <t>Admin Level 2 (district):</t>
  </si>
  <si>
    <t xml:space="preserve">Niveau admin 2 (département): </t>
  </si>
  <si>
    <t>patinfo_admin2_other</t>
  </si>
  <si>
    <t>Specify the district name:</t>
  </si>
  <si>
    <t>Veuillez préciser le nom du district:</t>
  </si>
  <si>
    <t>select_one admin3name</t>
  </si>
  <si>
    <t>patinfo_admin3</t>
  </si>
  <si>
    <t>Admin Level 3 (commune):</t>
  </si>
  <si>
    <t xml:space="preserve">Niveau admin 3 (commune): </t>
  </si>
  <si>
    <t>patinfo_admin3_other</t>
  </si>
  <si>
    <t>Specify the commune name:</t>
  </si>
  <si>
    <t>Veuillez préciser le nom de la commune:</t>
  </si>
  <si>
    <t>select_one admin4name</t>
  </si>
  <si>
    <t>patinfo_admin4</t>
  </si>
  <si>
    <t>Admin Level 4 (ward, parish):</t>
  </si>
  <si>
    <t xml:space="preserve">Niveau admin 4 (quartier): </t>
  </si>
  <si>
    <t>patinfo_admin4_other</t>
  </si>
  <si>
    <t>Specify the ward/parish name:</t>
  </si>
  <si>
    <t>Veuillez préciser le nom de la préfecture du quartier:</t>
  </si>
  <si>
    <t>select_one gps_type</t>
  </si>
  <si>
    <t>patinfo_gps_type</t>
  </si>
  <si>
    <t>GPS coordinates</t>
  </si>
  <si>
    <t>Recueillir les coordonnées GPS?</t>
  </si>
  <si>
    <t xml:space="preserve">Select wether you enter **manually** the GPS coordinates of the patient's residence or using your **phone's GPS **. </t>
  </si>
  <si>
    <t xml:space="preserve">Sélectionnez si vous souhaitez entrer **manuellement** les coordonnées GPS de la résidence du patient ou les enregistrer directement à partir de votre **GPS**. </t>
  </si>
  <si>
    <t>geopoint</t>
  </si>
  <si>
    <t>patinfo_gps</t>
  </si>
  <si>
    <t>Location (GPS):</t>
  </si>
  <si>
    <t>Localisation GPS:</t>
  </si>
  <si>
    <t>decimal</t>
  </si>
  <si>
    <t>patinfo_gps_latitude</t>
  </si>
  <si>
    <t>GPS Latitude:</t>
  </si>
  <si>
    <t>Latitude:</t>
  </si>
  <si>
    <t>.&gt;=-90 and .&lt;=90</t>
  </si>
  <si>
    <t>patinfo_gps_longitude</t>
  </si>
  <si>
    <t>GPS Longitude:</t>
  </si>
  <si>
    <t>Longitude:</t>
  </si>
  <si>
    <t>.&gt;=-180 and .&lt;=180</t>
  </si>
  <si>
    <t>geographic</t>
  </si>
  <si>
    <t>patient_information</t>
  </si>
  <si>
    <t>Section 2: Clinical information</t>
  </si>
  <si>
    <t>Section 2 : Renseignements cliniques</t>
  </si>
  <si>
    <t>Patient clinical course</t>
  </si>
  <si>
    <t>Évolution clinique du patient</t>
  </si>
  <si>
    <t>patcourse_dateonset</t>
  </si>
  <si>
    <t>Date of onset of symptoms:</t>
  </si>
  <si>
    <t>Date de début des symptomes:</t>
  </si>
  <si>
    <t>Doit être entre la date de début des symptomes et aujourd'hui.</t>
  </si>
  <si>
    <t>patcourse_presHCF</t>
  </si>
  <si>
    <t>For this episode, date first presented to health facility:</t>
  </si>
  <si>
    <t>Pour cet épisode, quelle est la date de première présentation aux services de soins:</t>
  </si>
  <si>
    <t>Must be between date of onset of symptoms and today</t>
  </si>
  <si>
    <t>patcourse_admit</t>
  </si>
  <si>
    <t>Currently admitted in health facility ?:</t>
  </si>
  <si>
    <t>Hospitalisation?</t>
  </si>
  <si>
    <t>w2 horizontal</t>
  </si>
  <si>
    <t>patcourse_admitname</t>
  </si>
  <si>
    <t>Veuillez préciser où:</t>
  </si>
  <si>
    <t>select_one outcome</t>
  </si>
  <si>
    <t>patcourse_outcome</t>
  </si>
  <si>
    <t>Outcome of illness:</t>
  </si>
  <si>
    <t>Evolution de la maladie:</t>
  </si>
  <si>
    <t>patcourse_dateoutcome</t>
  </si>
  <si>
    <t>Date of recovery, default or death:</t>
  </si>
  <si>
    <t>Date de la guérison, de la perte de vue, ou du décès:</t>
  </si>
  <si>
    <t>patient_clinical_course</t>
  </si>
  <si>
    <t>Patient symptoms at presentation</t>
  </si>
  <si>
    <t>Symptômes du patient lors de la présentation</t>
  </si>
  <si>
    <t>horizontal w6</t>
  </si>
  <si>
    <t>note</t>
  </si>
  <si>
    <t>note_patient_symptopms</t>
  </si>
  <si>
    <t>Check all reported symptoms:</t>
  </si>
  <si>
    <t>Veuillez crocher tous les symptômes signalés:</t>
  </si>
  <si>
    <t>w6</t>
  </si>
  <si>
    <t>select_multiple yes_only</t>
  </si>
  <si>
    <t>patsympt_fever</t>
  </si>
  <si>
    <t>History of fever/chills</t>
  </si>
  <si>
    <t>Fièvre / frissons</t>
  </si>
  <si>
    <t>patsympt_weak</t>
  </si>
  <si>
    <t>General weakness</t>
  </si>
  <si>
    <t>Asthénie</t>
  </si>
  <si>
    <t>patsympt_malaise</t>
  </si>
  <si>
    <t>Malaise</t>
  </si>
  <si>
    <t>patsympt_irritability</t>
  </si>
  <si>
    <t>Irritability/confusion</t>
  </si>
  <si>
    <t>confusion/irritabilité</t>
  </si>
  <si>
    <t>patsympt_headache</t>
  </si>
  <si>
    <t>Headache</t>
  </si>
  <si>
    <t>Céphalées</t>
  </si>
  <si>
    <t>patsympt_sorethroat</t>
  </si>
  <si>
    <t>Sore throat</t>
  </si>
  <si>
    <t xml:space="preserve">Maux de gorge </t>
  </si>
  <si>
    <t>patsympt_nonprodu</t>
  </si>
  <si>
    <t>Non-productive cough</t>
  </si>
  <si>
    <t>Toux non-productive</t>
  </si>
  <si>
    <t>patsympt_produ</t>
  </si>
  <si>
    <t>Productive cough</t>
  </si>
  <si>
    <t>Toux productive</t>
  </si>
  <si>
    <t>patsympt_anorex</t>
  </si>
  <si>
    <t>Loss of appetite</t>
  </si>
  <si>
    <t>Perte d'appétit</t>
  </si>
  <si>
    <t>patsympt_diarr</t>
  </si>
  <si>
    <t xml:space="preserve">Diarrhoea </t>
  </si>
  <si>
    <t>Diarrhée</t>
  </si>
  <si>
    <t>patsympt_pain</t>
  </si>
  <si>
    <t>Pain</t>
  </si>
  <si>
    <t>Douleurs</t>
  </si>
  <si>
    <t>patsympt_muscupain</t>
  </si>
  <si>
    <t>Muscular pain</t>
  </si>
  <si>
    <t>Douleurs thoraciques</t>
  </si>
  <si>
    <t>patsympt_chestpain</t>
  </si>
  <si>
    <t>Chest pain</t>
  </si>
  <si>
    <t>Douleurs abdominales</t>
  </si>
  <si>
    <t>patsympt_abdopain</t>
  </si>
  <si>
    <t>Abdominal pain</t>
  </si>
  <si>
    <t>Douleurs articulaires</t>
  </si>
  <si>
    <t>patsympt_jointpain</t>
  </si>
  <si>
    <t>Joint pain</t>
  </si>
  <si>
    <t>Douleurs musculaires</t>
  </si>
  <si>
    <t>patsympt_vomit</t>
  </si>
  <si>
    <t>Nausea/vomiting</t>
  </si>
  <si>
    <t>Nausée/vomissements</t>
  </si>
  <si>
    <t>patsympt_photo</t>
  </si>
  <si>
    <t>Photophobia</t>
  </si>
  <si>
    <t>Photophobie</t>
  </si>
  <si>
    <t>patsympt_other</t>
  </si>
  <si>
    <t>Other, specify</t>
  </si>
  <si>
    <t>Autre symptômes, spécifier</t>
  </si>
  <si>
    <t>patient_symptoms_at_presentation</t>
  </si>
  <si>
    <t>Patient signs at presentation</t>
  </si>
  <si>
    <t>Signes du patient lors de la présentation</t>
  </si>
  <si>
    <t>note_patient_signs</t>
  </si>
  <si>
    <t>Check all reported signs:</t>
  </si>
  <si>
    <t>Veuillez crocher tous les signes signalés:</t>
  </si>
  <si>
    <t>pat_sign_pharyn</t>
  </si>
  <si>
    <t>Pharyngeal exudate</t>
  </si>
  <si>
    <t>Exsudat pharyngé</t>
  </si>
  <si>
    <t>pat_sign_conjunc</t>
  </si>
  <si>
    <t>Conjunctival injection</t>
  </si>
  <si>
    <t>Injection conjonctivale</t>
  </si>
  <si>
    <t>pat_sign_oedema</t>
  </si>
  <si>
    <t>Oedema of face/neck</t>
  </si>
  <si>
    <t>Œdème du visage/cou</t>
  </si>
  <si>
    <t>pat_sign_sunken</t>
  </si>
  <si>
    <t>Sunken eyes/skin pinch</t>
  </si>
  <si>
    <t>Yeux enfoncés ou pli cutané</t>
  </si>
  <si>
    <t>pat_sign_tender</t>
  </si>
  <si>
    <t xml:space="preserve">Tender abdomen </t>
  </si>
  <si>
    <t>Défense abdominale</t>
  </si>
  <si>
    <t>pat_sign_papliver</t>
  </si>
  <si>
    <t xml:space="preserve">Palpable liver </t>
  </si>
  <si>
    <t>Foie palpable</t>
  </si>
  <si>
    <t>pat_sign_papspleen</t>
  </si>
  <si>
    <t>Palpable spleen</t>
  </si>
  <si>
    <t>Rate palpable</t>
  </si>
  <si>
    <t>pat_sign_rash</t>
  </si>
  <si>
    <t>Rash</t>
  </si>
  <si>
    <t>Eruption cutanée</t>
  </si>
  <si>
    <t>pat_sign_Jaund</t>
  </si>
  <si>
    <t>Jaundice</t>
  </si>
  <si>
    <t>Ictère</t>
  </si>
  <si>
    <t>pat_sign_nymph</t>
  </si>
  <si>
    <t>Enlarged nymph nodes</t>
  </si>
  <si>
    <t>Ganglions lymphatiques</t>
  </si>
  <si>
    <t>pat_sign_nymphsite</t>
  </si>
  <si>
    <t>Site (enlarged nymph nodes):</t>
  </si>
  <si>
    <t>Distribution (ganglions lymphatiques):</t>
  </si>
  <si>
    <t>pat_sign_oedlower</t>
  </si>
  <si>
    <t>Oedema of lower extremities</t>
  </si>
  <si>
    <t>Œdème des membres inférieurs:</t>
  </si>
  <si>
    <t>pat_sign_seize</t>
  </si>
  <si>
    <t>Seizures</t>
  </si>
  <si>
    <t>Convulsions</t>
  </si>
  <si>
    <t>pat_sign_coma</t>
  </si>
  <si>
    <t>Coma</t>
  </si>
  <si>
    <t xml:space="preserve">Coma </t>
  </si>
  <si>
    <t>pat_sign_stiffneck</t>
  </si>
  <si>
    <t>Neck stiffness</t>
  </si>
  <si>
    <t>Raideur de la nuque</t>
  </si>
  <si>
    <t>pat_sign_bleeds</t>
  </si>
  <si>
    <t>Bleedings</t>
  </si>
  <si>
    <t>Saignements</t>
  </si>
  <si>
    <t>pat_sign_bleedmouth</t>
  </si>
  <si>
    <t>Bleedings: Mouth</t>
  </si>
  <si>
    <t>Saignements:Bouche</t>
  </si>
  <si>
    <t>pat_sign_bleedvagina</t>
  </si>
  <si>
    <t>Bleedings: Vagina</t>
  </si>
  <si>
    <t>Saignements:Vagin</t>
  </si>
  <si>
    <t>pat_sign_bleedrectum</t>
  </si>
  <si>
    <t>Bleedings: Rectum</t>
  </si>
  <si>
    <t>Saignements: Rectum</t>
  </si>
  <si>
    <t>pat_sign_bleedsputum</t>
  </si>
  <si>
    <t>Bleedings: Sputum</t>
  </si>
  <si>
    <t>Saignements: Crachat</t>
  </si>
  <si>
    <t>pat_sign_bleedurine</t>
  </si>
  <si>
    <t>Bleedings:Urine</t>
  </si>
  <si>
    <t>Saignements: Urine</t>
  </si>
  <si>
    <t>pat_sign_bleedother</t>
  </si>
  <si>
    <t>Bleedings: Other</t>
  </si>
  <si>
    <t>Saignements: Autre</t>
  </si>
  <si>
    <t>w3</t>
  </si>
  <si>
    <t>pat_sign_other</t>
  </si>
  <si>
    <t>Other signs, specify</t>
  </si>
  <si>
    <t>Autre signes observés, spécifier:</t>
  </si>
  <si>
    <t>patient_signs_at_presentation</t>
  </si>
  <si>
    <t>Patient signs at presentation part 2</t>
  </si>
  <si>
    <t>Signes du patient lors de la présentation partie 2</t>
  </si>
  <si>
    <t>pat_sign_heartrate</t>
  </si>
  <si>
    <t>Heart rate *(beats per min)*</t>
  </si>
  <si>
    <t>Fréquence cardiaque *(par min)*:</t>
  </si>
  <si>
    <t>. &gt;=50 and .&lt;=220</t>
  </si>
  <si>
    <t>Must be between 55 and 220bpm.</t>
  </si>
  <si>
    <t>Doit être entre 55 et 220 par minute.</t>
  </si>
  <si>
    <t>pat_sign_resprate</t>
  </si>
  <si>
    <t>Respiratory rate *(per min)*</t>
  </si>
  <si>
    <t>Fréquence respiratoire *(par min)*:</t>
  </si>
  <si>
    <t>. &gt;=5 and .&lt;=50</t>
  </si>
  <si>
    <t>Must be between 5 and 50 per minute.</t>
  </si>
  <si>
    <t>Doit être entre 5 et 50 par minute.</t>
  </si>
  <si>
    <t>pat_sign_temp</t>
  </si>
  <si>
    <t>Temperature:</t>
  </si>
  <si>
    <t xml:space="preserve">Température : </t>
  </si>
  <si>
    <t>(. &gt;=30 and .&lt;=45) or (.&gt;=90 and .&lt;=115)</t>
  </si>
  <si>
    <t>Must be between 30°C and 45°C or between 90°F and 115°F.</t>
  </si>
  <si>
    <t>Doit être entre 30°C et 45°C ou entre 90°F et 115°F.</t>
  </si>
  <si>
    <t>select_one unit_temp</t>
  </si>
  <si>
    <t>pat_sign_temp_unit</t>
  </si>
  <si>
    <t>Temperature unit:</t>
  </si>
  <si>
    <t>Unité de température:</t>
  </si>
  <si>
    <t>pat_sign_syst</t>
  </si>
  <si>
    <t>Systolic blood pressure *(mmHg)*:</t>
  </si>
  <si>
    <t>Tension Artérielle systolique *(mmHg)*:</t>
  </si>
  <si>
    <t>. &gt;=80 and .&lt;=250</t>
  </si>
  <si>
    <t>Must be beween 80 and 250</t>
  </si>
  <si>
    <t>Doit être entre 80 et 250</t>
  </si>
  <si>
    <t>pat_sign_diast</t>
  </si>
  <si>
    <t>Diastolic blood pressure *(mmHg)*:</t>
  </si>
  <si>
    <t>Tension Artérielle diastolique *(mmHg)*:</t>
  </si>
  <si>
    <t>. &gt;=30 and .&lt;=150</t>
  </si>
  <si>
    <t>Must be between 30 and 150</t>
  </si>
  <si>
    <t>Doit être entre 30 et 150</t>
  </si>
  <si>
    <t>pat_sign_saturation</t>
  </si>
  <si>
    <t>O2 saturation room air *(%)*</t>
  </si>
  <si>
    <t>Saturation en O² *(%)*</t>
  </si>
  <si>
    <t>. &gt;=10 and .&lt;=100</t>
  </si>
  <si>
    <t>Must be between 10 and 100</t>
  </si>
  <si>
    <t>Doit être entre 10 et 100</t>
  </si>
  <si>
    <t>pat_sign_refill</t>
  </si>
  <si>
    <t>Capillary refill time&gt; 3 sec</t>
  </si>
  <si>
    <t>Temps de recoloration cutanée &gt; 3 sec</t>
  </si>
  <si>
    <t>pat_sign_MUAC</t>
  </si>
  <si>
    <t>MUAC *(mm)*:</t>
  </si>
  <si>
    <t>Mesure du Périmètre Brachial *(mm)*:</t>
  </si>
  <si>
    <t>.&gt;1</t>
  </si>
  <si>
    <t>Must be greater than 1.</t>
  </si>
  <si>
    <t>Doit être supérieur de 1.</t>
  </si>
  <si>
    <t>patient_signs_at_presentation_part_2</t>
  </si>
  <si>
    <t>Underlying conditions and comorbidity</t>
  </si>
  <si>
    <t>Conditions sous-jacentes et comorbidité</t>
  </si>
  <si>
    <t>note_patient_conditions</t>
  </si>
  <si>
    <t>Check all that apply:</t>
  </si>
  <si>
    <t>Veuillez crocher touts qui s'appliquent:</t>
  </si>
  <si>
    <t>Comcond_pref</t>
  </si>
  <si>
    <t>Pregancy</t>
  </si>
  <si>
    <t>Grossesse</t>
  </si>
  <si>
    <t>Comcond_partum</t>
  </si>
  <si>
    <t>Post-partum *(&lt;6 weeks)*</t>
  </si>
  <si>
    <t>Post-partum *(&lt;6 semaines)*</t>
  </si>
  <si>
    <t>Comcond_deliv</t>
  </si>
  <si>
    <t xml:space="preserve">Delivery date </t>
  </si>
  <si>
    <t>date d'accouchement</t>
  </si>
  <si>
    <t>Comcond_malnutri</t>
  </si>
  <si>
    <t xml:space="preserve">Malnutrition </t>
  </si>
  <si>
    <t>Malnutrition</t>
  </si>
  <si>
    <t>Comcond_immuno</t>
  </si>
  <si>
    <t>Immunodeficiency</t>
  </si>
  <si>
    <t>Immunodéficience</t>
  </si>
  <si>
    <t>Comcond_acutechro</t>
  </si>
  <si>
    <t>Associated acute or chronic disease, please specifiy</t>
  </si>
  <si>
    <t>Maladie aiguë ou chronique associée:</t>
  </si>
  <si>
    <t>Comcond_acutechroname</t>
  </si>
  <si>
    <t>if yes, name:</t>
  </si>
  <si>
    <t>Spécifier:</t>
  </si>
  <si>
    <t>Comcond_other</t>
  </si>
  <si>
    <t>Other specify:</t>
  </si>
  <si>
    <t>Autre spécifier:</t>
  </si>
  <si>
    <t>underlying_conditions_and_comorbidity</t>
  </si>
  <si>
    <t>clinical_information</t>
  </si>
  <si>
    <t>exposure_and_travel_information</t>
  </si>
  <si>
    <t>Contacts</t>
  </si>
  <si>
    <t>expo_contact</t>
  </si>
  <si>
    <t>Do you know anyone presenting similar illness or symptoms ?</t>
  </si>
  <si>
    <t>Connaissez vous quelqu'un présentant des symptômes similaires ?</t>
  </si>
  <si>
    <t>w3 horizontal</t>
  </si>
  <si>
    <t>begin repeat</t>
  </si>
  <si>
    <t>contact</t>
  </si>
  <si>
    <t>Contact</t>
  </si>
  <si>
    <t>expo_date</t>
  </si>
  <si>
    <t>Date of last contact, if any</t>
  </si>
  <si>
    <t>Date du dernier contact</t>
  </si>
  <si>
    <t>expo_relat</t>
  </si>
  <si>
    <t>Relationship</t>
  </si>
  <si>
    <t>Lien avec le patient</t>
  </si>
  <si>
    <t>expo_place</t>
  </si>
  <si>
    <t>Place of interaction, if any</t>
  </si>
  <si>
    <t>Lieu d'interaction</t>
  </si>
  <si>
    <t>end repeat</t>
  </si>
  <si>
    <t>Mass gatherings</t>
  </si>
  <si>
    <t>Rassemblements de personnes</t>
  </si>
  <si>
    <t>expo_mass</t>
  </si>
  <si>
    <t>Did you participate in any mass gatherings events ?</t>
  </si>
  <si>
    <t>Avez-vous participé à des rassemblements de personnes?</t>
  </si>
  <si>
    <t>mass_gathering</t>
  </si>
  <si>
    <t>Mass gathering</t>
  </si>
  <si>
    <t>expo_massdate</t>
  </si>
  <si>
    <t>expo_massloc</t>
  </si>
  <si>
    <t>Location</t>
  </si>
  <si>
    <t>Lieu</t>
  </si>
  <si>
    <t>expo_masstype</t>
  </si>
  <si>
    <t>Event type</t>
  </si>
  <si>
    <t>Type</t>
  </si>
  <si>
    <t>travel_history</t>
  </si>
  <si>
    <t xml:space="preserve">Travel history </t>
  </si>
  <si>
    <t xml:space="preserve">Voyage(s) </t>
  </si>
  <si>
    <t>expo_travel</t>
  </si>
  <si>
    <t>Did you travel* outside your residential area ?</t>
  </si>
  <si>
    <t>Avez-vous voyagé en dehors de votre zone résidentielle  ?</t>
  </si>
  <si>
    <t>w4 horizontal</t>
  </si>
  <si>
    <t>trip</t>
  </si>
  <si>
    <t>Trip</t>
  </si>
  <si>
    <t>expo_travdate</t>
  </si>
  <si>
    <t>expo_travloc</t>
  </si>
  <si>
    <t>Treatment history</t>
  </si>
  <si>
    <t>Antécédents de traitement</t>
  </si>
  <si>
    <t>expo_traditreat</t>
  </si>
  <si>
    <t>Did you received care from traditional healer an/or any other treatment ?</t>
  </si>
  <si>
    <t>Avez-vous reçu des soins d'un guérisseur et/ou autre traitement ?</t>
  </si>
  <si>
    <t>expo_tradiname</t>
  </si>
  <si>
    <t>Specify traditional healer</t>
  </si>
  <si>
    <t>Spécifier guerisseur</t>
  </si>
  <si>
    <t>expo_treatname</t>
  </si>
  <si>
    <t>Specify treatment</t>
  </si>
  <si>
    <t>Spécifier traitement</t>
  </si>
  <si>
    <t>treatment_history</t>
  </si>
  <si>
    <t>Animal contact</t>
  </si>
  <si>
    <t>Contact avec des animaux</t>
  </si>
  <si>
    <t>expo_anim</t>
  </si>
  <si>
    <t>Did you have any direct contact with sick or dead animals ?</t>
  </si>
  <si>
    <t>Avez-vous eu un contact direct avec un animal mort ou malade ?</t>
  </si>
  <si>
    <t>expo_animname</t>
  </si>
  <si>
    <t xml:space="preserve">Specify </t>
  </si>
  <si>
    <t>Spécifier</t>
  </si>
  <si>
    <t>expo_addanimal</t>
  </si>
  <si>
    <t>Do you have any additional information regarding animals or insects around you ?</t>
  </si>
  <si>
    <t>Avez-vous d'autres informations concernant les animaux ou insectes autour de vous ?</t>
  </si>
  <si>
    <t>expo_addanimalname</t>
  </si>
  <si>
    <t>animal_contact</t>
  </si>
  <si>
    <t>Food and beverages</t>
  </si>
  <si>
    <t>Aliments et boissons</t>
  </si>
  <si>
    <t>expo_suspect</t>
  </si>
  <si>
    <t>Do you suspect food or beverage to be the cause of the disease or symptoms ?</t>
  </si>
  <si>
    <t>Suspectez vous des produits alimentaires ou boissons comme cause potentielle de la maladie ?</t>
  </si>
  <si>
    <t>expo_suspectname</t>
  </si>
  <si>
    <t xml:space="preserve">Yes, specify </t>
  </si>
  <si>
    <t>Si oui, spécifier</t>
  </si>
  <si>
    <t>food_and_beverages</t>
  </si>
  <si>
    <t>Other observations</t>
  </si>
  <si>
    <t>Autres informations</t>
  </si>
  <si>
    <t>expo_other</t>
  </si>
  <si>
    <t>Any other observations to share ? (e.g contact with toxic or poisoning products, environmental exposure, etc etc) ?</t>
  </si>
  <si>
    <t>Avez-vous d'autres informations que vous voudriez partager ? (contact avec des produits toxiques, médicaments trafiqués, ….) ?</t>
  </si>
  <si>
    <t>other_observations</t>
  </si>
  <si>
    <t>laboratory_information</t>
  </si>
  <si>
    <t>Section 4: Laboratory Information</t>
  </si>
  <si>
    <t>Section 4: Informations sur le laboratoire</t>
  </si>
  <si>
    <t>Laboratory</t>
  </si>
  <si>
    <t>Laboratoire</t>
  </si>
  <si>
    <t>lab_name</t>
  </si>
  <si>
    <t>Name of testing laboratory:</t>
  </si>
  <si>
    <t>Nom du laboratoire</t>
  </si>
  <si>
    <t>lab_location</t>
  </si>
  <si>
    <t>Lieu/ville</t>
  </si>
  <si>
    <t>select_one yes_no_na</t>
  </si>
  <si>
    <t>lab_antibio</t>
  </si>
  <si>
    <t xml:space="preserve">Did the patient received antibiotic prior to specimen collection? </t>
  </si>
  <si>
    <t>Avez-vous pris des antibiotiques avant le prélèvement pour vos analyses de laboratoires ?</t>
  </si>
  <si>
    <t>laboratory</t>
  </si>
  <si>
    <t>samples</t>
  </si>
  <si>
    <t>Sample(s)</t>
  </si>
  <si>
    <t>Echantillon(s)</t>
  </si>
  <si>
    <t>w5</t>
  </si>
  <si>
    <t>sample</t>
  </si>
  <si>
    <t>Sample</t>
  </si>
  <si>
    <t>lab_sample</t>
  </si>
  <si>
    <t>Sample ID</t>
  </si>
  <si>
    <t>ID echantillon</t>
  </si>
  <si>
    <t>lab_date</t>
  </si>
  <si>
    <t>Collection date</t>
  </si>
  <si>
    <t>Date prélèvement</t>
  </si>
  <si>
    <t>lab_test</t>
  </si>
  <si>
    <t>Test performed</t>
  </si>
  <si>
    <t>Test effectué</t>
  </si>
  <si>
    <t>select_one lab_result</t>
  </si>
  <si>
    <t>lab_result</t>
  </si>
  <si>
    <t>Result</t>
  </si>
  <si>
    <t>Résultat</t>
  </si>
  <si>
    <t>lab_patho</t>
  </si>
  <si>
    <t>Name of agent</t>
  </si>
  <si>
    <t>Pathogène isolé</t>
  </si>
  <si>
    <t>sample(s)</t>
  </si>
  <si>
    <t>Lab results</t>
  </si>
  <si>
    <t>Résultats de laboratoire</t>
  </si>
  <si>
    <t>lab_prote</t>
  </si>
  <si>
    <t>Proteinuria</t>
  </si>
  <si>
    <t>Protéinurie</t>
  </si>
  <si>
    <t>lab_hema</t>
  </si>
  <si>
    <t>Hematuria</t>
  </si>
  <si>
    <t>Hématurie</t>
  </si>
  <si>
    <t>lab_haemo</t>
  </si>
  <si>
    <t>Haemoglobin</t>
  </si>
  <si>
    <t>Hémoglobine</t>
  </si>
  <si>
    <t>lab_wbc</t>
  </si>
  <si>
    <t>WBC count</t>
  </si>
  <si>
    <t>Total GB</t>
  </si>
  <si>
    <t>lab_platelet</t>
  </si>
  <si>
    <t>Platelets</t>
  </si>
  <si>
    <t>Plaquettes</t>
  </si>
  <si>
    <t>lab_CRT</t>
  </si>
  <si>
    <t>CRP</t>
  </si>
  <si>
    <t>lab_potass</t>
  </si>
  <si>
    <t>Potassium</t>
  </si>
  <si>
    <t xml:space="preserve">Potassium </t>
  </si>
  <si>
    <t>lab_ALT</t>
  </si>
  <si>
    <t xml:space="preserve">ALT/SGPT </t>
  </si>
  <si>
    <t>lab_AST</t>
  </si>
  <si>
    <t>AST/SGOT</t>
  </si>
  <si>
    <t xml:space="preserve">AST/SGOT </t>
  </si>
  <si>
    <t>lab_lactate</t>
  </si>
  <si>
    <t>Lactate</t>
  </si>
  <si>
    <t>lab_bili</t>
  </si>
  <si>
    <t xml:space="preserve">Total bilirubin </t>
  </si>
  <si>
    <t xml:space="preserve">Bilirubine totale </t>
  </si>
  <si>
    <t>lab_creat</t>
  </si>
  <si>
    <t xml:space="preserve">Creatinine </t>
  </si>
  <si>
    <t>Créatinine</t>
  </si>
  <si>
    <t>lab_urea</t>
  </si>
  <si>
    <t xml:space="preserve">Urea </t>
  </si>
  <si>
    <t>Urée</t>
  </si>
  <si>
    <t>lab_kinase</t>
  </si>
  <si>
    <t xml:space="preserve">Creatine kinase </t>
  </si>
  <si>
    <t>Créatine kinase</t>
  </si>
  <si>
    <t>lab_other</t>
  </si>
  <si>
    <t>Other:</t>
  </si>
  <si>
    <t>Autres</t>
  </si>
  <si>
    <t>lab_results</t>
  </si>
  <si>
    <t>suspected_disease</t>
  </si>
  <si>
    <t>Suspected disease(s)</t>
  </si>
  <si>
    <t>Maladie(s) suspectée(s)</t>
  </si>
  <si>
    <t>w6 field-list</t>
  </si>
  <si>
    <t>class_diag</t>
  </si>
  <si>
    <t>list name</t>
  </si>
  <si>
    <t>sex</t>
  </si>
  <si>
    <t>Male</t>
  </si>
  <si>
    <t>Homme</t>
  </si>
  <si>
    <t>Female</t>
  </si>
  <si>
    <t>Femme</t>
  </si>
  <si>
    <t>yes_no</t>
  </si>
  <si>
    <t>Oui</t>
  </si>
  <si>
    <t>No</t>
  </si>
  <si>
    <t>Non</t>
  </si>
  <si>
    <t>yes_no_na</t>
  </si>
  <si>
    <t>NA</t>
  </si>
  <si>
    <t>yes_only</t>
  </si>
  <si>
    <t>age_unit</t>
  </si>
  <si>
    <t>Years</t>
  </si>
  <si>
    <t>Année</t>
  </si>
  <si>
    <t>Months</t>
  </si>
  <si>
    <t>Mois</t>
  </si>
  <si>
    <t>Days</t>
  </si>
  <si>
    <t>Jours</t>
  </si>
  <si>
    <t>outcome</t>
  </si>
  <si>
    <t>Still sick</t>
  </si>
  <si>
    <t>Toujours malade</t>
  </si>
  <si>
    <t>Cured</t>
  </si>
  <si>
    <t>Guéri(e)</t>
  </si>
  <si>
    <t>Sequelae</t>
  </si>
  <si>
    <t>Guéri(e) avec sequelles</t>
  </si>
  <si>
    <t>Defaulter</t>
  </si>
  <si>
    <t>Perdu(e) de vue</t>
  </si>
  <si>
    <t>Dead</t>
  </si>
  <si>
    <t>Décès</t>
  </si>
  <si>
    <t>gps_type</t>
  </si>
  <si>
    <t>Use phone</t>
  </si>
  <si>
    <t>Utiliser le téléphone</t>
  </si>
  <si>
    <t>Manual entry</t>
  </si>
  <si>
    <t>Saisie manuelle</t>
  </si>
  <si>
    <t>No GPS available</t>
  </si>
  <si>
    <t>Pas de GPS disponible</t>
  </si>
  <si>
    <t>unit_temp</t>
  </si>
  <si>
    <t>Celcius</t>
  </si>
  <si>
    <t>Fahrenheit</t>
  </si>
  <si>
    <t>Positive</t>
  </si>
  <si>
    <t>Positif</t>
  </si>
  <si>
    <t>Negative</t>
  </si>
  <si>
    <t>Négatif</t>
  </si>
  <si>
    <t>Still pending/Unknonwn</t>
  </si>
  <si>
    <t>Toujours en suspens/Inconnus</t>
  </si>
  <si>
    <t>admin1name</t>
  </si>
  <si>
    <t>AA</t>
  </si>
  <si>
    <t>Province A</t>
  </si>
  <si>
    <t>Préfecture A</t>
  </si>
  <si>
    <t>BB</t>
  </si>
  <si>
    <t>Province B</t>
  </si>
  <si>
    <t>Préfecture B</t>
  </si>
  <si>
    <t>OT</t>
  </si>
  <si>
    <t>Other</t>
  </si>
  <si>
    <t>Autre</t>
  </si>
  <si>
    <t>admin2name</t>
  </si>
  <si>
    <t>AA01</t>
  </si>
  <si>
    <t>District A1</t>
  </si>
  <si>
    <t>AA02</t>
  </si>
  <si>
    <t>District A2</t>
  </si>
  <si>
    <t>AAOT</t>
  </si>
  <si>
    <t>District A other</t>
  </si>
  <si>
    <t>District A autre</t>
  </si>
  <si>
    <t>BB01</t>
  </si>
  <si>
    <t>District B1</t>
  </si>
  <si>
    <t>BB02</t>
  </si>
  <si>
    <t>District B2</t>
  </si>
  <si>
    <t>BBOT</t>
  </si>
  <si>
    <t>District B other</t>
  </si>
  <si>
    <t>District B autre</t>
  </si>
  <si>
    <t>admin3name</t>
  </si>
  <si>
    <t>AA0101</t>
  </si>
  <si>
    <t>Commune A1-1</t>
  </si>
  <si>
    <t>AA0102</t>
  </si>
  <si>
    <t>Commune A1-2</t>
  </si>
  <si>
    <t>AA01OT</t>
  </si>
  <si>
    <t>Commune A1 other</t>
  </si>
  <si>
    <t>Commune A1 autre</t>
  </si>
  <si>
    <t>AA0201</t>
  </si>
  <si>
    <t>Commune A2-1</t>
  </si>
  <si>
    <t>AA0202</t>
  </si>
  <si>
    <t>Commune A2-2</t>
  </si>
  <si>
    <t>AA02OT</t>
  </si>
  <si>
    <t>Commune A2 other</t>
  </si>
  <si>
    <t>Commune A2 autre</t>
  </si>
  <si>
    <t>BB0101</t>
  </si>
  <si>
    <t>Commune B1-1</t>
  </si>
  <si>
    <t>BB0102</t>
  </si>
  <si>
    <t>Commune B1-2</t>
  </si>
  <si>
    <t>BB01OT</t>
  </si>
  <si>
    <t>Commune B1 other</t>
  </si>
  <si>
    <t>Commune B1 autre</t>
  </si>
  <si>
    <t>BB0201</t>
  </si>
  <si>
    <t>Commune B2-1</t>
  </si>
  <si>
    <t>BB0202</t>
  </si>
  <si>
    <t>Commune B2-2</t>
  </si>
  <si>
    <t>BB02OT</t>
  </si>
  <si>
    <t>Commune B2 other</t>
  </si>
  <si>
    <t>Commune B2 autre</t>
  </si>
  <si>
    <t>admin4name</t>
  </si>
  <si>
    <t>AA010101</t>
  </si>
  <si>
    <t>Ward A1-1-1</t>
  </si>
  <si>
    <t>Quartier A1-1-1</t>
  </si>
  <si>
    <t>AA010102</t>
  </si>
  <si>
    <t>Ward A1-1-2</t>
  </si>
  <si>
    <t>Quartier A1-1-2</t>
  </si>
  <si>
    <t>AA0101OT</t>
  </si>
  <si>
    <t>Ward A1-1 other</t>
  </si>
  <si>
    <t>Quartier A1-1 autre</t>
  </si>
  <si>
    <t>AA010201</t>
  </si>
  <si>
    <t>Ward A1-2-1</t>
  </si>
  <si>
    <t>Quartier A1-2-1</t>
  </si>
  <si>
    <t>AA010202</t>
  </si>
  <si>
    <t>Ward A1-2-2</t>
  </si>
  <si>
    <t>Quartier A1-2-2</t>
  </si>
  <si>
    <t>AA0102OT</t>
  </si>
  <si>
    <t>Ward A1-2 other</t>
  </si>
  <si>
    <t>Quartier A1-2 autre</t>
  </si>
  <si>
    <t>AA020101</t>
  </si>
  <si>
    <t>Ward A2-1-1</t>
  </si>
  <si>
    <t>Quartier A2-1-1</t>
  </si>
  <si>
    <t>AA020102</t>
  </si>
  <si>
    <t>Ward A2-1-2</t>
  </si>
  <si>
    <t>Quartier A2-1-2</t>
  </si>
  <si>
    <t>AA0201OT</t>
  </si>
  <si>
    <t>Ward A2-1 other</t>
  </si>
  <si>
    <t>Quartier A2-1 autre</t>
  </si>
  <si>
    <t>AA020201</t>
  </si>
  <si>
    <t>Ward A2-2-1</t>
  </si>
  <si>
    <t>Quartier A2-2-1</t>
  </si>
  <si>
    <t>AA020202</t>
  </si>
  <si>
    <t>Ward A2-2-2</t>
  </si>
  <si>
    <t>Quartier A2-2-2</t>
  </si>
  <si>
    <t>AA0202OT</t>
  </si>
  <si>
    <t>Ward A2-2 other</t>
  </si>
  <si>
    <t>Quartier A2-2 autre</t>
  </si>
  <si>
    <t>BB010101</t>
  </si>
  <si>
    <t>Ward B1-1-1</t>
  </si>
  <si>
    <t>Quartier B1-1-1</t>
  </si>
  <si>
    <t>BB010102</t>
  </si>
  <si>
    <t>Ward B1-1-2</t>
  </si>
  <si>
    <t>Quartier B1-1-2</t>
  </si>
  <si>
    <t>BB0101OT</t>
  </si>
  <si>
    <t>Ward B1-1 other</t>
  </si>
  <si>
    <t>Quartier B1-1 autre</t>
  </si>
  <si>
    <t>BB010201</t>
  </si>
  <si>
    <t>Ward B1-2-1</t>
  </si>
  <si>
    <t>Quartier B1-2-1</t>
  </si>
  <si>
    <t>BB010202</t>
  </si>
  <si>
    <t>Ward B1-2-2</t>
  </si>
  <si>
    <t>Quartier B1-2-2</t>
  </si>
  <si>
    <t>BB0102OT</t>
  </si>
  <si>
    <t>Ward B1-2 other</t>
  </si>
  <si>
    <t>Quartier B1-2 autre</t>
  </si>
  <si>
    <t>BB020101</t>
  </si>
  <si>
    <t>Ward B2-1-1</t>
  </si>
  <si>
    <t>Quartier B2-1-1</t>
  </si>
  <si>
    <t>BB020102</t>
  </si>
  <si>
    <t>Ward B2-1-2</t>
  </si>
  <si>
    <t>Quartier B2-1-2</t>
  </si>
  <si>
    <t>BB0201OT</t>
  </si>
  <si>
    <t>Ward B2-1 other</t>
  </si>
  <si>
    <t>Quartier B2-1 autre</t>
  </si>
  <si>
    <t>BB020201</t>
  </si>
  <si>
    <t>Ward B2-2-1</t>
  </si>
  <si>
    <t>Quartier B2-2-1</t>
  </si>
  <si>
    <t>BB020202</t>
  </si>
  <si>
    <t>Ward B2-2-2</t>
  </si>
  <si>
    <t>Quartier B2-2-2</t>
  </si>
  <si>
    <t>BB0202OT</t>
  </si>
  <si>
    <t>Ward B2-2 other</t>
  </si>
  <si>
    <t>Quartier B2-2 autre</t>
  </si>
  <si>
    <t>admin0name</t>
  </si>
  <si>
    <t>AW</t>
  </si>
  <si>
    <t>Aruba</t>
  </si>
  <si>
    <t>AF</t>
  </si>
  <si>
    <t>Afghanistan</t>
  </si>
  <si>
    <t>AO</t>
  </si>
  <si>
    <t>Angola</t>
  </si>
  <si>
    <t>AI</t>
  </si>
  <si>
    <t>Anguilla</t>
  </si>
  <si>
    <t>AL</t>
  </si>
  <si>
    <t>Albania</t>
  </si>
  <si>
    <t>Albanie</t>
  </si>
  <si>
    <t>AD</t>
  </si>
  <si>
    <t>Andorra</t>
  </si>
  <si>
    <t>Andorre</t>
  </si>
  <si>
    <t>AN</t>
  </si>
  <si>
    <t>Netherlands Antilles</t>
  </si>
  <si>
    <t>Antilles néerlandaises</t>
  </si>
  <si>
    <t>AE</t>
  </si>
  <si>
    <t>United Arab Emirates</t>
  </si>
  <si>
    <t>Émirats arabes unis</t>
  </si>
  <si>
    <t>AR</t>
  </si>
  <si>
    <t>Argentina</t>
  </si>
  <si>
    <t>Argentine</t>
  </si>
  <si>
    <t>AM</t>
  </si>
  <si>
    <t>Armenia</t>
  </si>
  <si>
    <t>Arménie</t>
  </si>
  <si>
    <t>AS</t>
  </si>
  <si>
    <t>American Samoa</t>
  </si>
  <si>
    <t>Samoa américaines</t>
  </si>
  <si>
    <t>AG</t>
  </si>
  <si>
    <t>Antigua and Barbuda</t>
  </si>
  <si>
    <t>Antigua-et-Barbuda</t>
  </si>
  <si>
    <t>AU</t>
  </si>
  <si>
    <t>Australia</t>
  </si>
  <si>
    <t>Australie</t>
  </si>
  <si>
    <t>AT</t>
  </si>
  <si>
    <t>Austria</t>
  </si>
  <si>
    <t>Autriche</t>
  </si>
  <si>
    <t>AZ</t>
  </si>
  <si>
    <t>Azerbaijan</t>
  </si>
  <si>
    <t>Azerbaïdjan</t>
  </si>
  <si>
    <t>BI</t>
  </si>
  <si>
    <t>Burundi</t>
  </si>
  <si>
    <t>BE</t>
  </si>
  <si>
    <t>Belgium</t>
  </si>
  <si>
    <t>Belgique</t>
  </si>
  <si>
    <t>BJ</t>
  </si>
  <si>
    <t>Benin</t>
  </si>
  <si>
    <t>Bénin</t>
  </si>
  <si>
    <t>BQ</t>
  </si>
  <si>
    <t>Bonaire, Sint Eustatius and Saba</t>
  </si>
  <si>
    <t>Bonaire, Saint-Eustache et Saba</t>
  </si>
  <si>
    <t>BF</t>
  </si>
  <si>
    <t>Burkina Faso</t>
  </si>
  <si>
    <t>BD</t>
  </si>
  <si>
    <t>Bangladesh</t>
  </si>
  <si>
    <t>BG</t>
  </si>
  <si>
    <t>Bulgaria</t>
  </si>
  <si>
    <t>Bulgarie</t>
  </si>
  <si>
    <t>BH</t>
  </si>
  <si>
    <t>Bahrain</t>
  </si>
  <si>
    <t>Bahreïn</t>
  </si>
  <si>
    <t>BS</t>
  </si>
  <si>
    <t>Bahamas</t>
  </si>
  <si>
    <t>BA</t>
  </si>
  <si>
    <t>Bosnia and Herzegovina</t>
  </si>
  <si>
    <t>Bosnie-Herzégovine</t>
  </si>
  <si>
    <t>BL</t>
  </si>
  <si>
    <t>Saint Barthelemy</t>
  </si>
  <si>
    <t>Saint Barthélemy</t>
  </si>
  <si>
    <t>BY</t>
  </si>
  <si>
    <t>Belarus</t>
  </si>
  <si>
    <t>Biélorussie</t>
  </si>
  <si>
    <t>BZ</t>
  </si>
  <si>
    <t>Belize</t>
  </si>
  <si>
    <t>BM</t>
  </si>
  <si>
    <t>Bermuda</t>
  </si>
  <si>
    <t>Bermudes</t>
  </si>
  <si>
    <t>BO</t>
  </si>
  <si>
    <t>Bolivia (Plurinational State of)</t>
  </si>
  <si>
    <t>Bolivie (État plurinational de)</t>
  </si>
  <si>
    <t>BR</t>
  </si>
  <si>
    <t>Brazil</t>
  </si>
  <si>
    <t>Brésil</t>
  </si>
  <si>
    <t>Barbados</t>
  </si>
  <si>
    <t>Barbade</t>
  </si>
  <si>
    <t>BN</t>
  </si>
  <si>
    <t>Brunei Darussalam</t>
  </si>
  <si>
    <t>Brunéi Darussalam</t>
  </si>
  <si>
    <t>BT</t>
  </si>
  <si>
    <t>Bhutan</t>
  </si>
  <si>
    <t>Bhoutan</t>
  </si>
  <si>
    <t>BW</t>
  </si>
  <si>
    <t>Botswana</t>
  </si>
  <si>
    <t>CF</t>
  </si>
  <si>
    <t>Central African Republic</t>
  </si>
  <si>
    <t>République centrafricaine</t>
  </si>
  <si>
    <t>CA</t>
  </si>
  <si>
    <t>Canada</t>
  </si>
  <si>
    <t>CC</t>
  </si>
  <si>
    <t>Cocos (Keeling) Islands</t>
  </si>
  <si>
    <t>Cocos (Keeling) (Îles)</t>
  </si>
  <si>
    <t>CH</t>
  </si>
  <si>
    <t>Switzerland</t>
  </si>
  <si>
    <t>Suisse</t>
  </si>
  <si>
    <t>CL</t>
  </si>
  <si>
    <t>Chile</t>
  </si>
  <si>
    <t>Chili</t>
  </si>
  <si>
    <t>CN</t>
  </si>
  <si>
    <t>China</t>
  </si>
  <si>
    <t>Chine</t>
  </si>
  <si>
    <t>CI</t>
  </si>
  <si>
    <t>Côte d'Ivoire</t>
  </si>
  <si>
    <t>CM</t>
  </si>
  <si>
    <t>Cameroon</t>
  </si>
  <si>
    <t>Cameroun</t>
  </si>
  <si>
    <t>CK</t>
  </si>
  <si>
    <t>Cook Islands</t>
  </si>
  <si>
    <t>Cook (Îles Cook)</t>
  </si>
  <si>
    <t>CO</t>
  </si>
  <si>
    <t>Colombia</t>
  </si>
  <si>
    <t>Colombie</t>
  </si>
  <si>
    <t>KM</t>
  </si>
  <si>
    <t>Comoros</t>
  </si>
  <si>
    <t>Comores</t>
  </si>
  <si>
    <t>CV</t>
  </si>
  <si>
    <t>Cabo Verde</t>
  </si>
  <si>
    <t>CR</t>
  </si>
  <si>
    <t>Costa Rica</t>
  </si>
  <si>
    <t>CU</t>
  </si>
  <si>
    <t>Cuba</t>
  </si>
  <si>
    <t>CW</t>
  </si>
  <si>
    <t>Curaçao</t>
  </si>
  <si>
    <t>CX</t>
  </si>
  <si>
    <t>Christmas Island</t>
  </si>
  <si>
    <t>Christmas (Île Christmas)</t>
  </si>
  <si>
    <t>KY</t>
  </si>
  <si>
    <t>Cayman Islands</t>
  </si>
  <si>
    <t>Îles Caïmans</t>
  </si>
  <si>
    <t>CY</t>
  </si>
  <si>
    <t>Cyprus</t>
  </si>
  <si>
    <t>Chypre</t>
  </si>
  <si>
    <t>CZ</t>
  </si>
  <si>
    <t>Czech Republic</t>
  </si>
  <si>
    <t>République tchèque</t>
  </si>
  <si>
    <t>DE</t>
  </si>
  <si>
    <t>Germany</t>
  </si>
  <si>
    <t>Allemagne</t>
  </si>
  <si>
    <t>DJ</t>
  </si>
  <si>
    <t>Djibouti</t>
  </si>
  <si>
    <t>DM</t>
  </si>
  <si>
    <t>Dominica</t>
  </si>
  <si>
    <t>Dominique</t>
  </si>
  <si>
    <t>DK</t>
  </si>
  <si>
    <t>Denmark</t>
  </si>
  <si>
    <t>Danemark</t>
  </si>
  <si>
    <t>DO</t>
  </si>
  <si>
    <t>Dominican Republic</t>
  </si>
  <si>
    <t>République dominicaine</t>
  </si>
  <si>
    <t>DZ</t>
  </si>
  <si>
    <t>Algeria</t>
  </si>
  <si>
    <t>Algérie</t>
  </si>
  <si>
    <t>EC</t>
  </si>
  <si>
    <t>Ecuador</t>
  </si>
  <si>
    <t>Équateur</t>
  </si>
  <si>
    <t>EG</t>
  </si>
  <si>
    <t>Egypt</t>
  </si>
  <si>
    <t>Égypte</t>
  </si>
  <si>
    <t>ER</t>
  </si>
  <si>
    <t>Eritrea</t>
  </si>
  <si>
    <t>Érythrée</t>
  </si>
  <si>
    <t>EH</t>
  </si>
  <si>
    <t>Western Sahara</t>
  </si>
  <si>
    <t>Sahara occidental</t>
  </si>
  <si>
    <t>ES</t>
  </si>
  <si>
    <t>Spain</t>
  </si>
  <si>
    <t>Espagne</t>
  </si>
  <si>
    <t>EE</t>
  </si>
  <si>
    <t>Estonia</t>
  </si>
  <si>
    <t>Estonie</t>
  </si>
  <si>
    <t>ET</t>
  </si>
  <si>
    <t>Ethiopia</t>
  </si>
  <si>
    <t>Éthiopie</t>
  </si>
  <si>
    <t>FI</t>
  </si>
  <si>
    <t>Finland</t>
  </si>
  <si>
    <t>Finlande</t>
  </si>
  <si>
    <t>FJ</t>
  </si>
  <si>
    <t>Fiji</t>
  </si>
  <si>
    <t>Fidji</t>
  </si>
  <si>
    <t>FK</t>
  </si>
  <si>
    <t>Falkland Islands (Malvinas)</t>
  </si>
  <si>
    <t>Îles Falkland (Malvinas)</t>
  </si>
  <si>
    <t>FR</t>
  </si>
  <si>
    <t>France</t>
  </si>
  <si>
    <t>FO</t>
  </si>
  <si>
    <t>Faroe Islands</t>
  </si>
  <si>
    <t>Féroé (Îles)</t>
  </si>
  <si>
    <t>FM</t>
  </si>
  <si>
    <t>Micronesia (Federated States of)</t>
  </si>
  <si>
    <t>Micronésie (États fédérés de)</t>
  </si>
  <si>
    <t>GA</t>
  </si>
  <si>
    <t>Gabon</t>
  </si>
  <si>
    <t>GB</t>
  </si>
  <si>
    <t>United Kingdom of Great Britain and Northern Ireland</t>
  </si>
  <si>
    <t>Royaume-Uni de Grande-Bretagne et d'Irlande du Nord</t>
  </si>
  <si>
    <t>GE</t>
  </si>
  <si>
    <t>Georgia</t>
  </si>
  <si>
    <t>Géorgie</t>
  </si>
  <si>
    <t>GG</t>
  </si>
  <si>
    <t>Guernsey</t>
  </si>
  <si>
    <t>Guernesey</t>
  </si>
  <si>
    <t>GH</t>
  </si>
  <si>
    <t>Ghana</t>
  </si>
  <si>
    <t>GI</t>
  </si>
  <si>
    <t>Gibraltar</t>
  </si>
  <si>
    <t>GN</t>
  </si>
  <si>
    <t>Guinea</t>
  </si>
  <si>
    <t>Guinée</t>
  </si>
  <si>
    <t>GP</t>
  </si>
  <si>
    <t>Guadeloupe</t>
  </si>
  <si>
    <t>GM</t>
  </si>
  <si>
    <t>Gambia</t>
  </si>
  <si>
    <t>Gambie</t>
  </si>
  <si>
    <t>GW</t>
  </si>
  <si>
    <t>Guinea-Bissau</t>
  </si>
  <si>
    <t>Guinée-Bissau</t>
  </si>
  <si>
    <t>GQ</t>
  </si>
  <si>
    <t>Equatorial Guinea</t>
  </si>
  <si>
    <t>Guinée équatoriale</t>
  </si>
  <si>
    <t>GR</t>
  </si>
  <si>
    <t>Greece</t>
  </si>
  <si>
    <t>Grèce</t>
  </si>
  <si>
    <t>GD</t>
  </si>
  <si>
    <t>Grenada</t>
  </si>
  <si>
    <t>Grenade</t>
  </si>
  <si>
    <t>GL</t>
  </si>
  <si>
    <t>Greenland</t>
  </si>
  <si>
    <t>Groenland</t>
  </si>
  <si>
    <t>GT</t>
  </si>
  <si>
    <t>Guatemala</t>
  </si>
  <si>
    <t>GF</t>
  </si>
  <si>
    <t>French Guiana</t>
  </si>
  <si>
    <t>Guyane française</t>
  </si>
  <si>
    <t>GU</t>
  </si>
  <si>
    <t>Guam</t>
  </si>
  <si>
    <t>GY</t>
  </si>
  <si>
    <t>Guyana</t>
  </si>
  <si>
    <t>Guyane</t>
  </si>
  <si>
    <t>HN</t>
  </si>
  <si>
    <t>Honduras</t>
  </si>
  <si>
    <t>HR</t>
  </si>
  <si>
    <t>Croatia</t>
  </si>
  <si>
    <t>Croatie</t>
  </si>
  <si>
    <t>HT</t>
  </si>
  <si>
    <t>Haiti</t>
  </si>
  <si>
    <t>Haïti</t>
  </si>
  <si>
    <t>HU</t>
  </si>
  <si>
    <t>Hungary</t>
  </si>
  <si>
    <t>Hongrie</t>
  </si>
  <si>
    <t>ID</t>
  </si>
  <si>
    <t>Indonesia</t>
  </si>
  <si>
    <t>Indonésie</t>
  </si>
  <si>
    <t>IM</t>
  </si>
  <si>
    <t>Isle of Man</t>
  </si>
  <si>
    <t>Île de Man</t>
  </si>
  <si>
    <t>IN</t>
  </si>
  <si>
    <t>India</t>
  </si>
  <si>
    <t>Inde</t>
  </si>
  <si>
    <t>IE</t>
  </si>
  <si>
    <t>Ireland</t>
  </si>
  <si>
    <t>Irlande</t>
  </si>
  <si>
    <t>IR</t>
  </si>
  <si>
    <t>Iran (Islamic Republic of)</t>
  </si>
  <si>
    <t>Iran (République islamique d')</t>
  </si>
  <si>
    <t>IQ</t>
  </si>
  <si>
    <t>Iraq</t>
  </si>
  <si>
    <t>Irak</t>
  </si>
  <si>
    <t>IS</t>
  </si>
  <si>
    <t>Iceland</t>
  </si>
  <si>
    <t>Islande</t>
  </si>
  <si>
    <t>IL</t>
  </si>
  <si>
    <t>Israel</t>
  </si>
  <si>
    <t>Israël</t>
  </si>
  <si>
    <t>IT</t>
  </si>
  <si>
    <t>Italy</t>
  </si>
  <si>
    <t>Italie</t>
  </si>
  <si>
    <t>JM</t>
  </si>
  <si>
    <t>Jamaica</t>
  </si>
  <si>
    <t>Jamaïque</t>
  </si>
  <si>
    <t>JE</t>
  </si>
  <si>
    <t>Jersey</t>
  </si>
  <si>
    <t>JO</t>
  </si>
  <si>
    <t>Jordan</t>
  </si>
  <si>
    <t>Jordanie</t>
  </si>
  <si>
    <t>JP</t>
  </si>
  <si>
    <t>Japan</t>
  </si>
  <si>
    <t>Japon</t>
  </si>
  <si>
    <t>JT</t>
  </si>
  <si>
    <t>Johnston Atoll</t>
  </si>
  <si>
    <t>L'atoll de Johnston</t>
  </si>
  <si>
    <t>KZ</t>
  </si>
  <si>
    <t>Kazakhstan</t>
  </si>
  <si>
    <t>KE</t>
  </si>
  <si>
    <t>Kenya</t>
  </si>
  <si>
    <t>KG</t>
  </si>
  <si>
    <t>Kyrgyzstan</t>
  </si>
  <si>
    <t>Kirghizistan</t>
  </si>
  <si>
    <t>KH</t>
  </si>
  <si>
    <t>Cambodia</t>
  </si>
  <si>
    <t>Cambodge</t>
  </si>
  <si>
    <t>KI</t>
  </si>
  <si>
    <t>Kiribati</t>
  </si>
  <si>
    <t>KN</t>
  </si>
  <si>
    <t>Saint Kitts and Nevis</t>
  </si>
  <si>
    <t>Saint-Kitts-et-Nevis</t>
  </si>
  <si>
    <t>KR</t>
  </si>
  <si>
    <t>Republic of Korea</t>
  </si>
  <si>
    <t>République de Corée</t>
  </si>
  <si>
    <t>KW</t>
  </si>
  <si>
    <t>Kuwait</t>
  </si>
  <si>
    <t>Koweït</t>
  </si>
  <si>
    <t>LA</t>
  </si>
  <si>
    <t>Lao People's Democratic Republic</t>
  </si>
  <si>
    <t>République démocratique populaire lao</t>
  </si>
  <si>
    <t>LB</t>
  </si>
  <si>
    <t>Lebanon</t>
  </si>
  <si>
    <t>Liban</t>
  </si>
  <si>
    <t>LR</t>
  </si>
  <si>
    <t>Liberia</t>
  </si>
  <si>
    <t>Libéria</t>
  </si>
  <si>
    <t>LY</t>
  </si>
  <si>
    <t>Libya</t>
  </si>
  <si>
    <t>Libye</t>
  </si>
  <si>
    <t>LC</t>
  </si>
  <si>
    <t>Saint Lucia</t>
  </si>
  <si>
    <t>Sainte-Lucie</t>
  </si>
  <si>
    <t>LI</t>
  </si>
  <si>
    <t>Liechtenstein</t>
  </si>
  <si>
    <t>LK</t>
  </si>
  <si>
    <t>Sri Lanka</t>
  </si>
  <si>
    <t>LS</t>
  </si>
  <si>
    <t>Lesotho</t>
  </si>
  <si>
    <t>LT</t>
  </si>
  <si>
    <t>Lithuania</t>
  </si>
  <si>
    <t>Lituanie</t>
  </si>
  <si>
    <t>LU</t>
  </si>
  <si>
    <t>Luxembourg</t>
  </si>
  <si>
    <t>luxembourgeois</t>
  </si>
  <si>
    <t>LV</t>
  </si>
  <si>
    <t>Latvia</t>
  </si>
  <si>
    <t>Lettonie</t>
  </si>
  <si>
    <t>MF</t>
  </si>
  <si>
    <t>Saint Martin</t>
  </si>
  <si>
    <t>MA</t>
  </si>
  <si>
    <t>Morocco</t>
  </si>
  <si>
    <t>Maroc</t>
  </si>
  <si>
    <t>MC</t>
  </si>
  <si>
    <t>Monaco</t>
  </si>
  <si>
    <t>MD</t>
  </si>
  <si>
    <t>Republic of Moldova</t>
  </si>
  <si>
    <t>République de Moldavie</t>
  </si>
  <si>
    <t>MG</t>
  </si>
  <si>
    <t>Madagascar</t>
  </si>
  <si>
    <t>MV</t>
  </si>
  <si>
    <t>Maldives</t>
  </si>
  <si>
    <t>MX</t>
  </si>
  <si>
    <t>Mexico</t>
  </si>
  <si>
    <t>Mexique</t>
  </si>
  <si>
    <t>MH</t>
  </si>
  <si>
    <t>Marshall Islands</t>
  </si>
  <si>
    <t>Marshall (Îles)</t>
  </si>
  <si>
    <t>UM</t>
  </si>
  <si>
    <t>Midway Islands</t>
  </si>
  <si>
    <t>Midway (Îles)</t>
  </si>
  <si>
    <t>MK</t>
  </si>
  <si>
    <t>The Former Yugoslav Republic of Macedonia</t>
  </si>
  <si>
    <t>Ancienne République yougoslave de Macédoine</t>
  </si>
  <si>
    <t>ML</t>
  </si>
  <si>
    <t>Mali</t>
  </si>
  <si>
    <t>MT</t>
  </si>
  <si>
    <t>Malta</t>
  </si>
  <si>
    <t>Malte</t>
  </si>
  <si>
    <t>MM</t>
  </si>
  <si>
    <t>Myanmar</t>
  </si>
  <si>
    <t>ME</t>
  </si>
  <si>
    <t>Montenegro</t>
  </si>
  <si>
    <t>Monténégro</t>
  </si>
  <si>
    <t>MN</t>
  </si>
  <si>
    <t>Mongolia</t>
  </si>
  <si>
    <t>Mongolie</t>
  </si>
  <si>
    <t>MP</t>
  </si>
  <si>
    <t>Northern Mariana Islands (Commonwealth of the)</t>
  </si>
  <si>
    <t>Mariannes du Nord (Îles) (Commonwealth des)</t>
  </si>
  <si>
    <t>MZ</t>
  </si>
  <si>
    <t>Mozambique</t>
  </si>
  <si>
    <t>MR</t>
  </si>
  <si>
    <t>Mauritania</t>
  </si>
  <si>
    <t>Mauritanie</t>
  </si>
  <si>
    <t>MS</t>
  </si>
  <si>
    <t>Montserrat</t>
  </si>
  <si>
    <t>MQ</t>
  </si>
  <si>
    <t>Martinique</t>
  </si>
  <si>
    <t>MU</t>
  </si>
  <si>
    <t>Mauritius</t>
  </si>
  <si>
    <t>Île Maurice</t>
  </si>
  <si>
    <t>MW</t>
  </si>
  <si>
    <t>Malawi</t>
  </si>
  <si>
    <t>MY</t>
  </si>
  <si>
    <t>Malaysia</t>
  </si>
  <si>
    <t>Malaisie</t>
  </si>
  <si>
    <t>YT</t>
  </si>
  <si>
    <t>Mayotte</t>
  </si>
  <si>
    <t>Namibia</t>
  </si>
  <si>
    <t>Namibie</t>
  </si>
  <si>
    <t>NC</t>
  </si>
  <si>
    <t>New Caledonia</t>
  </si>
  <si>
    <t>Nouvelle-Calédonie</t>
  </si>
  <si>
    <t>NE</t>
  </si>
  <si>
    <t>Niger</t>
  </si>
  <si>
    <t>NF</t>
  </si>
  <si>
    <t>Norfolk Island</t>
  </si>
  <si>
    <t>Île Norfolk</t>
  </si>
  <si>
    <t>NG</t>
  </si>
  <si>
    <t>Nigeria</t>
  </si>
  <si>
    <t>Nigéria</t>
  </si>
  <si>
    <t>NI</t>
  </si>
  <si>
    <t>Nicaragua</t>
  </si>
  <si>
    <t>NU</t>
  </si>
  <si>
    <t>Niue</t>
  </si>
  <si>
    <t>Nioué</t>
  </si>
  <si>
    <t>NL</t>
  </si>
  <si>
    <t>Netherlands</t>
  </si>
  <si>
    <t>néerlandais</t>
  </si>
  <si>
    <t>NO</t>
  </si>
  <si>
    <t>Norway</t>
  </si>
  <si>
    <t>Norvège</t>
  </si>
  <si>
    <t>NP</t>
  </si>
  <si>
    <t>Nepal</t>
  </si>
  <si>
    <t>Népal</t>
  </si>
  <si>
    <t>NR</t>
  </si>
  <si>
    <t>Nauru</t>
  </si>
  <si>
    <t>NZ</t>
  </si>
  <si>
    <t>New Zealand</t>
  </si>
  <si>
    <t>Nouvelle-Zélande</t>
  </si>
  <si>
    <t>OM</t>
  </si>
  <si>
    <t>Oman</t>
  </si>
  <si>
    <t>PK</t>
  </si>
  <si>
    <t>Pakistan</t>
  </si>
  <si>
    <t>PA</t>
  </si>
  <si>
    <t>Panama</t>
  </si>
  <si>
    <t>PN</t>
  </si>
  <si>
    <t>Pitcairn Islands</t>
  </si>
  <si>
    <t>Pitcairn (Îles)</t>
  </si>
  <si>
    <t>PE</t>
  </si>
  <si>
    <t>Peru</t>
  </si>
  <si>
    <t>Pérou</t>
  </si>
  <si>
    <t>PH</t>
  </si>
  <si>
    <t>Philippines</t>
  </si>
  <si>
    <t>PW</t>
  </si>
  <si>
    <t>Palau</t>
  </si>
  <si>
    <t>PL</t>
  </si>
  <si>
    <t>Poland</t>
  </si>
  <si>
    <t>Pologne</t>
  </si>
  <si>
    <t>PR</t>
  </si>
  <si>
    <t>Puerto Rico</t>
  </si>
  <si>
    <t>Porto Rico</t>
  </si>
  <si>
    <t>KP</t>
  </si>
  <si>
    <t>Democratic People's Republic of Korea</t>
  </si>
  <si>
    <t>République populaire démocratique de Corée</t>
  </si>
  <si>
    <t>PT</t>
  </si>
  <si>
    <t>Portugal</t>
  </si>
  <si>
    <t>PY</t>
  </si>
  <si>
    <t>Paraguay</t>
  </si>
  <si>
    <t>PS</t>
  </si>
  <si>
    <t>West Bank and Gaza Strip</t>
  </si>
  <si>
    <t>Cisjordanie et bande de Gaza</t>
  </si>
  <si>
    <t>PF</t>
  </si>
  <si>
    <t>French Polynesia</t>
  </si>
  <si>
    <t>Polynésie française</t>
  </si>
  <si>
    <t>QA</t>
  </si>
  <si>
    <t>Qatar</t>
  </si>
  <si>
    <t>RE</t>
  </si>
  <si>
    <t>Réunion</t>
  </si>
  <si>
    <t>RO</t>
  </si>
  <si>
    <t>Romania</t>
  </si>
  <si>
    <t>Roumanie</t>
  </si>
  <si>
    <t>RU</t>
  </si>
  <si>
    <t>Russian Federation</t>
  </si>
  <si>
    <t>Fédération de Russie</t>
  </si>
  <si>
    <t>RW</t>
  </si>
  <si>
    <t>Rwanda</t>
  </si>
  <si>
    <t>SA</t>
  </si>
  <si>
    <t>Saudi Arabia</t>
  </si>
  <si>
    <t>Arabie saoudite</t>
  </si>
  <si>
    <t>SD</t>
  </si>
  <si>
    <t>Sudan</t>
  </si>
  <si>
    <t>Soudan</t>
  </si>
  <si>
    <t>SN</t>
  </si>
  <si>
    <t>Senegal</t>
  </si>
  <si>
    <t>Sénégal</t>
  </si>
  <si>
    <t>SG</t>
  </si>
  <si>
    <t>Singapore</t>
  </si>
  <si>
    <t>Singapour</t>
  </si>
  <si>
    <t>SH</t>
  </si>
  <si>
    <t>Saint Helena</t>
  </si>
  <si>
    <t>Sainte-Hélène</t>
  </si>
  <si>
    <t>SJ</t>
  </si>
  <si>
    <t>Svalbard and Jan Mayen Islands</t>
  </si>
  <si>
    <t>Svalbard et Jan Mayen (Îles)</t>
  </si>
  <si>
    <t>SB</t>
  </si>
  <si>
    <t>Solomon Islands</t>
  </si>
  <si>
    <t>Îles Salomon</t>
  </si>
  <si>
    <t>SL</t>
  </si>
  <si>
    <t>Sierra Leone</t>
  </si>
  <si>
    <t>SV</t>
  </si>
  <si>
    <t>El Salvador</t>
  </si>
  <si>
    <t>Salvador</t>
  </si>
  <si>
    <t>SM</t>
  </si>
  <si>
    <t>San Marino</t>
  </si>
  <si>
    <t>Saint-Marin</t>
  </si>
  <si>
    <t>SO</t>
  </si>
  <si>
    <t>Somalia</t>
  </si>
  <si>
    <t>Somalie</t>
  </si>
  <si>
    <t>PM</t>
  </si>
  <si>
    <t>Saint Pierre and Miquelon</t>
  </si>
  <si>
    <t>Saint-Pierre-et-Miquelon</t>
  </si>
  <si>
    <t>RS</t>
  </si>
  <si>
    <t>Serbia</t>
  </si>
  <si>
    <t>Serbie</t>
  </si>
  <si>
    <t>SS</t>
  </si>
  <si>
    <t>South Sudan</t>
  </si>
  <si>
    <t>Sud-Soudan</t>
  </si>
  <si>
    <t>ST</t>
  </si>
  <si>
    <t>Sao Tome and Principe</t>
  </si>
  <si>
    <t>Sao Tomé-et-Principe</t>
  </si>
  <si>
    <t>SR</t>
  </si>
  <si>
    <t>Suriname</t>
  </si>
  <si>
    <t>SK</t>
  </si>
  <si>
    <t>Slovakia</t>
  </si>
  <si>
    <t>Slovaquie</t>
  </si>
  <si>
    <t>SI</t>
  </si>
  <si>
    <t>Slovenia</t>
  </si>
  <si>
    <t>Slovénie</t>
  </si>
  <si>
    <t>SE</t>
  </si>
  <si>
    <t>Sweden</t>
  </si>
  <si>
    <t>Suède</t>
  </si>
  <si>
    <t>SZ</t>
  </si>
  <si>
    <t>Swaziland</t>
  </si>
  <si>
    <t>SX</t>
  </si>
  <si>
    <t>Sint Maarten</t>
  </si>
  <si>
    <t>Saint-Martin</t>
  </si>
  <si>
    <t>SC</t>
  </si>
  <si>
    <t>Seychelles</t>
  </si>
  <si>
    <t>SY</t>
  </si>
  <si>
    <t>Syrian Arab Republic</t>
  </si>
  <si>
    <t>République arabe syrienne</t>
  </si>
  <si>
    <t>TC</t>
  </si>
  <si>
    <t>Turks and Caicos Islands</t>
  </si>
  <si>
    <t>Turks et Caïques (Îles)</t>
  </si>
  <si>
    <t>TD</t>
  </si>
  <si>
    <t>Chad</t>
  </si>
  <si>
    <t>Tchad</t>
  </si>
  <si>
    <t>TG</t>
  </si>
  <si>
    <t>Togo</t>
  </si>
  <si>
    <t>TH</t>
  </si>
  <si>
    <t>Thailand</t>
  </si>
  <si>
    <t>Thaïlande</t>
  </si>
  <si>
    <t>TJ</t>
  </si>
  <si>
    <t>Tajikistan</t>
  </si>
  <si>
    <t>Tadjikistan</t>
  </si>
  <si>
    <t>TK</t>
  </si>
  <si>
    <t>Tokelau</t>
  </si>
  <si>
    <t>Tokélaou</t>
  </si>
  <si>
    <t>TM</t>
  </si>
  <si>
    <t>Turkmenistan</t>
  </si>
  <si>
    <t>Turkménistan</t>
  </si>
  <si>
    <t>TL</t>
  </si>
  <si>
    <t>Timor-Leste</t>
  </si>
  <si>
    <t>TO</t>
  </si>
  <si>
    <t>Tonga</t>
  </si>
  <si>
    <t>TT</t>
  </si>
  <si>
    <t>Trinidad and Tobago</t>
  </si>
  <si>
    <t>Trinité-et-Tobago</t>
  </si>
  <si>
    <t>TN</t>
  </si>
  <si>
    <t>Tunisia</t>
  </si>
  <si>
    <t>Tunisie</t>
  </si>
  <si>
    <t>TR</t>
  </si>
  <si>
    <t>Turkey</t>
  </si>
  <si>
    <t>Turquie</t>
  </si>
  <si>
    <t>TV</t>
  </si>
  <si>
    <t>Tuvalu</t>
  </si>
  <si>
    <t>TZ</t>
  </si>
  <si>
    <t>United Republic of Tanzania</t>
  </si>
  <si>
    <t>République-Unie de Tanzanie</t>
  </si>
  <si>
    <t>UG</t>
  </si>
  <si>
    <t>Uganda</t>
  </si>
  <si>
    <t>Ouganda</t>
  </si>
  <si>
    <t>UA</t>
  </si>
  <si>
    <t>Ukraine</t>
  </si>
  <si>
    <t>UY</t>
  </si>
  <si>
    <t>Uruguay</t>
  </si>
  <si>
    <t>US</t>
  </si>
  <si>
    <t>United States of America</t>
  </si>
  <si>
    <t>États-Unis d'Amérique</t>
  </si>
  <si>
    <t>UZ</t>
  </si>
  <si>
    <t>Uzbekistan</t>
  </si>
  <si>
    <t>Ouzbékistan</t>
  </si>
  <si>
    <t>VA</t>
  </si>
  <si>
    <t>Holy See</t>
  </si>
  <si>
    <t>Saint-Siège</t>
  </si>
  <si>
    <t>VC</t>
  </si>
  <si>
    <t>Saint Vincent and the Grenadines</t>
  </si>
  <si>
    <t>Saint-Vincent-et-les Grenadines</t>
  </si>
  <si>
    <t>VE</t>
  </si>
  <si>
    <t>Venezuela (Bolivarian Republic of)</t>
  </si>
  <si>
    <t>Venezuela (République bolivarienne du)</t>
  </si>
  <si>
    <t>VG</t>
  </si>
  <si>
    <t>British Virgin Islands</t>
  </si>
  <si>
    <t>Îles Vierges britanniques</t>
  </si>
  <si>
    <t>VI</t>
  </si>
  <si>
    <t>United States Virgin Islands</t>
  </si>
  <si>
    <t>Vierges américaines (Îles)</t>
  </si>
  <si>
    <t>VN</t>
  </si>
  <si>
    <t>Viet Nam</t>
  </si>
  <si>
    <t>VU</t>
  </si>
  <si>
    <t>Vanuatu</t>
  </si>
  <si>
    <t>WK</t>
  </si>
  <si>
    <t>Wake Island</t>
  </si>
  <si>
    <t>Île Wake</t>
  </si>
  <si>
    <t>WF</t>
  </si>
  <si>
    <t>Wallis and Futuna</t>
  </si>
  <si>
    <t>Wallis et Futuna</t>
  </si>
  <si>
    <t>WS</t>
  </si>
  <si>
    <t>Samoa</t>
  </si>
  <si>
    <t>YE</t>
  </si>
  <si>
    <t>Yemen</t>
  </si>
  <si>
    <t>Yémen</t>
  </si>
  <si>
    <t>ZA</t>
  </si>
  <si>
    <t>South Africa</t>
  </si>
  <si>
    <t>Afrique du Sud</t>
  </si>
  <si>
    <t>ZM</t>
  </si>
  <si>
    <t>Zambia</t>
  </si>
  <si>
    <t>Zambie</t>
  </si>
  <si>
    <t>ZW</t>
  </si>
  <si>
    <t>Zimbabwe</t>
  </si>
  <si>
    <t>form_title</t>
  </si>
  <si>
    <t>form_id</t>
  </si>
  <si>
    <t>style</t>
  </si>
  <si>
    <t>version</t>
  </si>
  <si>
    <t>KoboCollect</t>
  </si>
  <si>
    <t>Enketo</t>
  </si>
  <si>
    <t>Incubation period</t>
  </si>
  <si>
    <t>hidden</t>
  </si>
  <si>
    <t>incubation_period</t>
  </si>
  <si>
    <r>
      <t xml:space="preserve">Vous devrez </t>
    </r>
    <r>
      <rPr>
        <b/>
        <sz val="12"/>
        <color theme="1"/>
        <rFont val="Roboto Light"/>
      </rPr>
      <t>personnaliser ce formulaire en fonction de l'utilisation que vous en aurez</t>
    </r>
    <r>
      <rPr>
        <sz val="12"/>
        <color theme="1"/>
        <rFont val="Roboto Light"/>
      </rPr>
      <t xml:space="preserve">, 
dans l'onglet </t>
    </r>
    <r>
      <rPr>
        <b/>
        <sz val="12"/>
        <color theme="1"/>
        <rFont val="Courier New"/>
        <family val="3"/>
      </rPr>
      <t>Instructions</t>
    </r>
    <r>
      <rPr>
        <sz val="12"/>
        <color theme="1"/>
        <rFont val="Roboto Light"/>
      </rPr>
      <t xml:space="preserve">:  
  - Indiquez le nombre de jours d'incubation dans la cellule C14
dans l'onglet </t>
    </r>
    <r>
      <rPr>
        <b/>
        <sz val="12"/>
        <color theme="1"/>
        <rFont val="Courier New"/>
        <family val="3"/>
      </rPr>
      <t>choices</t>
    </r>
    <r>
      <rPr>
        <sz val="12"/>
        <color theme="1"/>
        <rFont val="Roboto Light"/>
      </rPr>
      <t xml:space="preserve"> :
  - Compl</t>
    </r>
    <r>
      <rPr>
        <sz val="12"/>
        <color theme="1"/>
        <rFont val="Aptos Narrow"/>
        <family val="2"/>
      </rPr>
      <t>é</t>
    </r>
    <r>
      <rPr>
        <sz val="12"/>
        <color theme="1"/>
        <rFont val="Roboto Light"/>
      </rPr>
      <t xml:space="preserve">tez les listes </t>
    </r>
    <r>
      <rPr>
        <b/>
        <sz val="12"/>
        <color theme="8" tint="-0.249977111117893"/>
        <rFont val="Roboto Light"/>
      </rPr>
      <t>admin0</t>
    </r>
    <r>
      <rPr>
        <sz val="12"/>
        <color theme="1"/>
        <rFont val="Roboto Light"/>
      </rPr>
      <t xml:space="preserve"> à </t>
    </r>
    <r>
      <rPr>
        <b/>
        <sz val="12"/>
        <color theme="8" tint="-0.249977111117893"/>
        <rFont val="Roboto Light"/>
      </rPr>
      <t>admin4</t>
    </r>
    <r>
      <rPr>
        <sz val="12"/>
        <color theme="1"/>
        <rFont val="Roboto Light"/>
      </rPr>
      <t xml:space="preserve"> en fonction de votre contexte. </t>
    </r>
    <r>
      <rPr>
        <sz val="12"/>
        <color theme="2" tint="-0.499984740745262"/>
        <rFont val="Roboto Light"/>
      </rPr>
      <t>Si vous utilisez le formulaire dans un contexte local, vous n'aurez peut-être pas besoin d'autant de niveaux et pourrez modifier les questions de l'onglet "survey".</t>
    </r>
    <r>
      <rPr>
        <sz val="12"/>
        <color theme="1"/>
        <rFont val="Roboto Light"/>
      </rPr>
      <t xml:space="preserve">
  - Ce formulaire est disponible en anglais et en français uniquement. Si vous avez besoin de traductions dans d'autres langues, ajoutez des colonnes en conséquence (et identifiez une personne capable de fournir ces traductions).
</t>
    </r>
    <r>
      <rPr>
        <b/>
        <sz val="12"/>
        <color theme="1"/>
        <rFont val="Roboto Light"/>
      </rPr>
      <t>Concevez le flux de travail idéal pour la saisie des informations</t>
    </r>
    <r>
      <rPr>
        <sz val="12"/>
        <color theme="1"/>
        <rFont val="Roboto Light"/>
      </rPr>
      <t xml:space="preserve">. </t>
    </r>
    <r>
      <rPr>
        <sz val="12"/>
        <color theme="2" tint="-0.499984740745262"/>
        <rFont val="Roboto Light"/>
      </rPr>
      <t xml:space="preserve">Qui saisira quelles informations ? Un formulaire sera-t-il rempli par un seul enquêteur ou par plusieurs ? Tel qu'il est organisé actuellement, on peut supposer qu'il y aura un seul enquêteur/collecteur de données par cas. Cependant, ce formulaire pourrait être divisé ou organisé pour s'adapter à d'autres flux de travail. </t>
    </r>
    <r>
      <rPr>
        <sz val="12"/>
        <color theme="1"/>
        <rFont val="Roboto Light"/>
      </rPr>
      <t xml:space="preserve">
</t>
    </r>
    <r>
      <rPr>
        <b/>
        <sz val="12"/>
        <color theme="1"/>
        <rFont val="Roboto Light"/>
      </rPr>
      <t>Concevez un plan d'analyse.</t>
    </r>
    <r>
      <rPr>
        <sz val="12"/>
        <color theme="1"/>
        <rFont val="Roboto Light"/>
      </rPr>
      <t xml:space="preserve"> </t>
    </r>
    <r>
      <rPr>
        <sz val="12"/>
        <color theme="2" tint="-0.499984740745262"/>
        <rFont val="Roboto Light"/>
      </rPr>
      <t xml:space="preserve">Conformément à ce plan, assurez-vous de ne saisir que les informations que vous utiliserez. Réfléchissez à la manière dont les informations répétitives (par exemple, les résultats de laboratoire, les contacts, les expositions) peuvent être analysées et interprétées.  </t>
    </r>
    <r>
      <rPr>
        <sz val="12"/>
        <color theme="1"/>
        <rFont val="Roboto Light"/>
      </rPr>
      <t xml:space="preserve">
</t>
    </r>
    <r>
      <rPr>
        <b/>
        <sz val="12"/>
        <color theme="1"/>
        <rFont val="Roboto Light"/>
      </rPr>
      <t>Testez le formulaire</t>
    </r>
    <r>
      <rPr>
        <sz val="12"/>
        <color theme="1"/>
        <rFont val="Roboto Light"/>
      </rPr>
      <t xml:space="preserve"> une fois que vous êtes sûr d'y avoir apporté les modifications nécessaires. </t>
    </r>
    <r>
      <rPr>
        <sz val="12"/>
        <color theme="2" tint="-0.499984740745262"/>
        <rFont val="Roboto Light"/>
      </rPr>
      <t>Les personnes concernées comprennent-elles toutes les questions ? L'interface est-elle conviviale pour elles ?</t>
    </r>
    <r>
      <rPr>
        <sz val="12"/>
        <color theme="1"/>
        <rFont val="Roboto Light"/>
      </rPr>
      <t xml:space="preserve">
</t>
    </r>
    <r>
      <rPr>
        <b/>
        <sz val="12"/>
        <color theme="1"/>
        <rFont val="Roboto Light"/>
      </rPr>
      <t>Assistance</t>
    </r>
    <r>
      <rPr>
        <sz val="12"/>
        <color theme="1"/>
        <rFont val="Roboto Light"/>
      </rPr>
      <t xml:space="preserve"> : </t>
    </r>
    <r>
      <rPr>
        <b/>
        <u/>
        <sz val="12"/>
        <color theme="8" tint="-0.249977111117893"/>
        <rFont val="Roboto Light"/>
      </rPr>
      <t>outbreaktoolkit@who.int</t>
    </r>
  </si>
  <si>
    <r>
      <t xml:space="preserve">
You will need to </t>
    </r>
    <r>
      <rPr>
        <b/>
        <sz val="12"/>
        <color theme="1"/>
        <rFont val="Roboto Light"/>
      </rPr>
      <t>customize this form for your use</t>
    </r>
    <r>
      <rPr>
        <sz val="12"/>
        <color theme="1"/>
        <rFont val="Roboto Light"/>
      </rPr>
      <t xml:space="preserve">, 
in the </t>
    </r>
    <r>
      <rPr>
        <b/>
        <sz val="12"/>
        <color theme="1"/>
        <rFont val="Courier New"/>
        <family val="3"/>
      </rPr>
      <t>Instructions</t>
    </r>
    <r>
      <rPr>
        <sz val="12"/>
        <color theme="1"/>
        <rFont val="Roboto Light"/>
      </rPr>
      <t xml:space="preserve"> sheet: 
  - Fill out the incubation period in days in cell C14 
in the </t>
    </r>
    <r>
      <rPr>
        <b/>
        <sz val="12"/>
        <color theme="1"/>
        <rFont val="Courier New"/>
        <family val="3"/>
      </rPr>
      <t>choices</t>
    </r>
    <r>
      <rPr>
        <sz val="12"/>
        <color theme="1"/>
        <rFont val="Roboto Light"/>
      </rPr>
      <t xml:space="preserve"> sheet:
  - Fill out the</t>
    </r>
    <r>
      <rPr>
        <b/>
        <sz val="12"/>
        <color theme="8"/>
        <rFont val="Roboto Light"/>
      </rPr>
      <t xml:space="preserve"> admin0 - admin4</t>
    </r>
    <r>
      <rPr>
        <sz val="12"/>
        <color theme="1"/>
        <rFont val="Roboto Light"/>
      </rPr>
      <t xml:space="preserve"> lists as appropriate for your context. </t>
    </r>
    <r>
      <rPr>
        <sz val="12"/>
        <color theme="2" tint="-0.499984740745262"/>
        <rFont val="Roboto Light"/>
      </rPr>
      <t>If you are using the form in a local context, you may not need as many levels and can change the questions on the survey sheet.</t>
    </r>
    <r>
      <rPr>
        <sz val="12"/>
        <color theme="1"/>
        <rFont val="Roboto Light"/>
      </rPr>
      <t xml:space="preserve">
  - This form is available in English and in French only. If you need translations in other languages, add columns accordingly (and identify someone who can provide those translations).
</t>
    </r>
    <r>
      <rPr>
        <b/>
        <sz val="12"/>
        <color theme="1"/>
        <rFont val="Roboto Light"/>
      </rPr>
      <t>Design the ideal workflow</t>
    </r>
    <r>
      <rPr>
        <sz val="12"/>
        <color theme="1"/>
        <rFont val="Roboto Light"/>
      </rPr>
      <t xml:space="preserve"> for capturing the information. </t>
    </r>
    <r>
      <rPr>
        <sz val="12"/>
        <color theme="2" tint="-0.499984740745262"/>
        <rFont val="Roboto Light"/>
      </rPr>
      <t>Who will capture what information? Will one form be completed by one investigator or will it be completed by several. As it is organised now, one may assume a unique investigator/ data collector per case. However, this form could be split or organised to accomodate other workflows.</t>
    </r>
    <r>
      <rPr>
        <sz val="12"/>
        <color theme="1"/>
        <rFont val="Roboto Light"/>
      </rPr>
      <t xml:space="preserve"> 
</t>
    </r>
    <r>
      <rPr>
        <b/>
        <sz val="12"/>
        <color theme="1"/>
        <rFont val="Roboto Light"/>
      </rPr>
      <t>Design an analysis plan</t>
    </r>
    <r>
      <rPr>
        <sz val="12"/>
        <color theme="1"/>
        <rFont val="Roboto Light"/>
      </rPr>
      <t xml:space="preserve">. </t>
    </r>
    <r>
      <rPr>
        <sz val="12"/>
        <color theme="2" tint="-0.499984740745262"/>
        <rFont val="Roboto Light"/>
      </rPr>
      <t xml:space="preserve">According to the plan make sure you are captruing only informatoin that you will use. Consider how repeated information (e.g., repeated laboratory results, contacts, exposures) may be analysed and intepreted.  
</t>
    </r>
    <r>
      <rPr>
        <sz val="12"/>
        <color theme="1"/>
        <rFont val="Roboto Light"/>
      </rPr>
      <t xml:space="preserve">
</t>
    </r>
    <r>
      <rPr>
        <b/>
        <sz val="12"/>
        <color theme="1"/>
        <rFont val="Roboto Light"/>
      </rPr>
      <t>Pilot the form</t>
    </r>
    <r>
      <rPr>
        <sz val="12"/>
        <color theme="1"/>
        <rFont val="Roboto Light"/>
      </rPr>
      <t xml:space="preserve">, once you are confident you have made the necessary changes to it. </t>
    </r>
    <r>
      <rPr>
        <sz val="12"/>
        <color theme="2" tint="-0.499984740745262"/>
        <rFont val="Roboto Light"/>
      </rPr>
      <t>Do they understand all the questions? Is the interface user-friendly for them?</t>
    </r>
    <r>
      <rPr>
        <sz val="12"/>
        <color theme="1"/>
        <rFont val="Roboto Light"/>
      </rPr>
      <t xml:space="preserve">
</t>
    </r>
    <r>
      <rPr>
        <b/>
        <sz val="12"/>
        <color theme="1"/>
        <rFont val="Roboto Light"/>
      </rPr>
      <t>Support</t>
    </r>
    <r>
      <rPr>
        <sz val="12"/>
        <color theme="1"/>
        <rFont val="Roboto Light"/>
      </rPr>
      <t xml:space="preserve">: </t>
    </r>
    <r>
      <rPr>
        <b/>
        <u/>
        <sz val="12"/>
        <color theme="8"/>
        <rFont val="Roboto Light"/>
      </rPr>
      <t>outbreaktoolkit@who.int</t>
    </r>
    <r>
      <rPr>
        <sz val="12"/>
        <color theme="1"/>
        <rFont val="Roboto Light"/>
      </rPr>
      <t xml:space="preserve"> </t>
    </r>
  </si>
  <si>
    <t>allow_choice_duplicates</t>
  </si>
  <si>
    <t>default_language</t>
  </si>
  <si>
    <t>yes</t>
  </si>
  <si>
    <t>English (en)</t>
  </si>
  <si>
    <t xml:space="preserve">* Added settings for incubatoin period + instructions </t>
  </si>
  <si>
    <t>Section 3: Exposure and travel information ${incubation_period} days prior to symptom onset</t>
  </si>
  <si>
    <r>
      <t>Section 3 : Informations sur l'exposition et le voyage ${incubation_period} jours avant la date de d</t>
    </r>
    <r>
      <rPr>
        <b/>
        <sz val="11"/>
        <color theme="0"/>
        <rFont val="Aptos Narrow"/>
        <family val="2"/>
      </rPr>
      <t>é</t>
    </r>
    <r>
      <rPr>
        <b/>
        <sz val="10.55"/>
        <color theme="0"/>
        <rFont val="Calibri Light"/>
        <family val="2"/>
      </rPr>
      <t>but des sympt</t>
    </r>
    <r>
      <rPr>
        <b/>
        <sz val="10.55"/>
        <color theme="0"/>
        <rFont val="Aptos Narrow"/>
        <family val="2"/>
      </rPr>
      <t>ô</t>
    </r>
    <r>
      <rPr>
        <b/>
        <sz val="10.15"/>
        <color theme="0"/>
        <rFont val="Calibri Light"/>
        <family val="2"/>
      </rPr>
      <t>mes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</si>
</sst>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2"/>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theme="1"/>
      <name val="Calibri"/>
      <family val="2"/>
      <scheme val="minor"/>
    </font>
    <font>
      <sz val="8"/>
      <name val="Calibri"/>
      <family val="2"/>
      <scheme val="minor"/>
    </font>
    <font>
      <sz val="10"/>
      <name val="Arial"/>
      <family val="2"/>
    </font>
    <font>
      <sz val="11"/>
      <color theme="1"/>
      <name val="Calibri Light"/>
      <family val="2"/>
      <scheme val="major"/>
    </font>
    <font>
      <sz val="11"/>
      <color rgb="FF222222"/>
      <name val="Calibri Light"/>
      <family val="2"/>
      <scheme val="major"/>
    </font>
    <font>
      <sz val="11"/>
      <color rgb="FF666666"/>
      <name val="Calibri Light"/>
      <family val="2"/>
      <scheme val="major"/>
    </font>
    <font>
      <sz val="11"/>
      <color rgb="FF000000"/>
      <name val="Calibri Light"/>
      <family val="2"/>
      <scheme val="major"/>
    </font>
    <font>
      <sz val="11"/>
      <color rgb="FF24292E"/>
      <name val="Calibri Light"/>
      <family val="2"/>
      <scheme val="major"/>
    </font>
    <font>
      <sz val="11"/>
      <color indexed="8"/>
      <name val="Calibri Light"/>
      <family val="2"/>
      <scheme val="major"/>
    </font>
    <font>
      <b/>
      <sz val="11"/>
      <name val="Calibri Light"/>
      <family val="2"/>
      <scheme val="major"/>
    </font>
    <font>
      <b/>
      <sz val="11"/>
      <color theme="0"/>
      <name val="Calibri Light"/>
      <family val="2"/>
      <scheme val="major"/>
    </font>
    <font>
      <b/>
      <sz val="14"/>
      <name val="Calibri Light"/>
      <family val="2"/>
      <scheme val="major"/>
    </font>
    <font>
      <sz val="10"/>
      <color rgb="FF000000"/>
      <name val="Segoe UI"/>
      <family val="2"/>
    </font>
    <font>
      <sz val="11"/>
      <name val="Calibri Light"/>
      <family val="2"/>
      <scheme val="major"/>
    </font>
    <font>
      <sz val="11"/>
      <color rgb="FF000000"/>
      <name val="Calibri Light"/>
      <family val="2"/>
    </font>
    <font>
      <b/>
      <sz val="11"/>
      <color theme="1"/>
      <name val="Calibri Light"/>
      <family val="2"/>
      <scheme val="major"/>
    </font>
    <font>
      <b/>
      <sz val="11"/>
      <color rgb="FF000000"/>
      <name val="Calibri Light"/>
      <family val="2"/>
      <scheme val="major"/>
    </font>
    <font>
      <sz val="11"/>
      <color theme="0"/>
      <name val="Calibri Light"/>
      <family val="2"/>
      <scheme val="major"/>
    </font>
    <font>
      <sz val="11"/>
      <color rgb="FFFF0000"/>
      <name val="Calibri Light"/>
      <family val="2"/>
      <scheme val="major"/>
    </font>
    <font>
      <sz val="11"/>
      <name val="Calibri Light"/>
      <family val="2"/>
    </font>
    <font>
      <b/>
      <sz val="11"/>
      <name val="Calibri Light"/>
      <family val="2"/>
    </font>
    <font>
      <i/>
      <sz val="11"/>
      <color theme="4" tint="-0.249977111117893"/>
      <name val="Calibri Light"/>
      <family val="2"/>
      <scheme val="major"/>
    </font>
    <font>
      <b/>
      <sz val="11"/>
      <color rgb="FF1E7FB8"/>
      <name val="Calibri Light"/>
      <family val="2"/>
      <scheme val="major"/>
    </font>
    <font>
      <b/>
      <sz val="22"/>
      <color rgb="FF1E7FB8"/>
      <name val="Roboto Light"/>
    </font>
    <font>
      <sz val="22"/>
      <color theme="1"/>
      <name val="Roboto Light"/>
    </font>
    <font>
      <sz val="12"/>
      <color theme="1"/>
      <name val="Roboto Light"/>
    </font>
    <font>
      <b/>
      <sz val="12"/>
      <color theme="1"/>
      <name val="Roboto Light"/>
    </font>
    <font>
      <b/>
      <sz val="12"/>
      <color theme="4" tint="-0.249977111117893"/>
      <name val="Roboto Light"/>
    </font>
    <font>
      <b/>
      <sz val="11"/>
      <color rgb="FFFFFFFF"/>
      <name val="Calibri Light"/>
      <family val="2"/>
    </font>
    <font>
      <b/>
      <sz val="12"/>
      <color theme="8"/>
      <name val="Roboto Light"/>
    </font>
    <font>
      <b/>
      <u/>
      <sz val="12"/>
      <color theme="8"/>
      <name val="Roboto Light"/>
    </font>
    <font>
      <sz val="12"/>
      <color theme="2" tint="-0.499984740745262"/>
      <name val="Roboto Light"/>
    </font>
    <font>
      <sz val="12"/>
      <color theme="1"/>
      <name val="Aptos Narrow"/>
      <family val="2"/>
    </font>
    <font>
      <sz val="12"/>
      <name val="Roboto Light"/>
    </font>
    <font>
      <b/>
      <sz val="12"/>
      <color theme="8" tint="-0.249977111117893"/>
      <name val="Roboto Light"/>
    </font>
    <font>
      <b/>
      <u/>
      <sz val="12"/>
      <color theme="8" tint="-0.249977111117893"/>
      <name val="Roboto Light"/>
    </font>
    <font>
      <sz val="12"/>
      <name val="Aptos Narrow"/>
      <family val="2"/>
    </font>
    <font>
      <sz val="10"/>
      <color rgb="FF000000"/>
      <name val="Calibri"/>
      <family val="2"/>
      <scheme val="minor"/>
    </font>
    <font>
      <sz val="10"/>
      <color rgb="FF000000"/>
      <name val="Courier New"/>
      <family val="3"/>
    </font>
    <font>
      <b/>
      <sz val="10"/>
      <color rgb="FF000000"/>
      <name val="Calibri"/>
      <family val="2"/>
      <scheme val="minor"/>
    </font>
    <font>
      <b/>
      <sz val="15"/>
      <color rgb="FF000000"/>
      <name val="Calibri"/>
      <family val="2"/>
      <scheme val="minor"/>
    </font>
    <font>
      <sz val="10"/>
      <color rgb="FF000000"/>
      <name val="Aptos Narrow"/>
      <family val="2"/>
    </font>
    <font>
      <b/>
      <sz val="15"/>
      <color rgb="FF000000"/>
      <name val="Aptos Narrow"/>
      <family val="2"/>
    </font>
    <font>
      <sz val="10"/>
      <color rgb="FF000000"/>
      <name val="Arial"/>
      <family val="2"/>
    </font>
    <font>
      <b/>
      <sz val="11"/>
      <color theme="0"/>
      <name val="Aptos Narrow"/>
      <family val="2"/>
    </font>
    <font>
      <b/>
      <sz val="10.55"/>
      <color theme="0"/>
      <name val="Calibri Light"/>
      <family val="2"/>
    </font>
    <font>
      <b/>
      <sz val="10.55"/>
      <color theme="0"/>
      <name val="Aptos Narrow"/>
      <family val="2"/>
    </font>
    <font>
      <b/>
      <sz val="10.15"/>
      <color theme="0"/>
      <name val="Calibri Light"/>
      <family val="2"/>
    </font>
    <font>
      <b/>
      <sz val="12"/>
      <color theme="1"/>
      <name val="Courier New"/>
      <family val="3"/>
    </font>
    <font>
      <b/>
      <sz val="11"/>
      <color rgb="FF000000"/>
      <name val="&quot;Calibri Light&quot;"/>
    </font>
    <font>
      <sz val="11"/>
      <color rgb="FF000000"/>
      <name val="Arial"/>
      <family val="2"/>
    </font>
    <font>
      <sz val="11"/>
      <color rgb="FF000000"/>
      <name val="&quot;Calibri Light&quot;"/>
    </font>
  </fonts>
  <fills count="11">
    <fill>
      <patternFill patternType="none"/>
    </fill>
    <fill>
      <patternFill patternType="gray125"/>
    </fill>
    <fill>
      <patternFill patternType="solid">
        <fgColor theme="4" tint="0.39997558519241921"/>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rgb="FFA9D08E"/>
        <bgColor rgb="FF000000"/>
      </patternFill>
    </fill>
    <fill>
      <patternFill patternType="solid">
        <fgColor theme="0" tint="-4.9989318521683403E-2"/>
        <bgColor indexed="64"/>
      </patternFill>
    </fill>
    <fill>
      <patternFill patternType="solid">
        <fgColor rgb="FF2F75B5"/>
        <bgColor rgb="FF000000"/>
      </patternFill>
    </fill>
    <fill>
      <patternFill patternType="solid">
        <fgColor rgb="FFFFFF00"/>
        <bgColor indexed="64"/>
      </patternFill>
    </fill>
  </fills>
  <borders count="1">
    <border>
      <left/>
      <right/>
      <top/>
      <bottom/>
      <diagonal/>
    </border>
  </borders>
  <cellStyleXfs count="9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7" fillId="0" borderId="0"/>
    <xf numFmtId="0" fontId="3" fillId="0" borderId="0" applyNumberFormat="0" applyFill="0" applyBorder="0" applyAlignment="0" applyProtection="0"/>
    <xf numFmtId="0" fontId="42" fillId="0" borderId="0"/>
  </cellStyleXfs>
  <cellXfs count="95">
    <xf numFmtId="0" fontId="0" fillId="0" borderId="0" xfId="0"/>
    <xf numFmtId="0" fontId="2" fillId="0" borderId="0" xfId="0" applyFont="1"/>
    <xf numFmtId="0" fontId="8" fillId="0" borderId="0" xfId="0" applyFont="1" applyAlignment="1">
      <alignment vertical="center" wrapText="1"/>
    </xf>
    <xf numFmtId="0" fontId="8" fillId="0" borderId="0" xfId="0" applyFont="1"/>
    <xf numFmtId="0" fontId="11" fillId="0" borderId="0" xfId="0" applyFont="1"/>
    <xf numFmtId="0" fontId="12" fillId="0" borderId="0" xfId="0" applyFont="1"/>
    <xf numFmtId="0" fontId="13" fillId="0" borderId="0" xfId="0" applyFont="1" applyAlignment="1">
      <alignment vertical="center"/>
    </xf>
    <xf numFmtId="0" fontId="11" fillId="0" borderId="0" xfId="0" applyFont="1" applyAlignment="1">
      <alignment vertical="center"/>
    </xf>
    <xf numFmtId="0" fontId="15" fillId="4" borderId="0" xfId="0" applyFont="1" applyFill="1"/>
    <xf numFmtId="0" fontId="14" fillId="2" borderId="0" xfId="0" applyFont="1" applyFill="1"/>
    <xf numFmtId="0" fontId="16" fillId="3" borderId="0" xfId="0" applyFont="1" applyFill="1"/>
    <xf numFmtId="0" fontId="10" fillId="0" borderId="0" xfId="0" applyFont="1"/>
    <xf numFmtId="0" fontId="14" fillId="0" borderId="0" xfId="0" applyFont="1"/>
    <xf numFmtId="0" fontId="11" fillId="6" borderId="0" xfId="0" applyFont="1" applyFill="1"/>
    <xf numFmtId="0" fontId="8" fillId="6" borderId="0" xfId="0" applyFont="1" applyFill="1"/>
    <xf numFmtId="0" fontId="18" fillId="0" borderId="0" xfId="0" applyFont="1"/>
    <xf numFmtId="0" fontId="8" fillId="3" borderId="0" xfId="0" applyFont="1" applyFill="1"/>
    <xf numFmtId="0" fontId="19" fillId="0" borderId="0" xfId="0" applyFont="1"/>
    <xf numFmtId="0" fontId="20" fillId="0" borderId="0" xfId="0" applyFont="1"/>
    <xf numFmtId="0" fontId="20" fillId="4" borderId="0" xfId="0" applyFont="1" applyFill="1"/>
    <xf numFmtId="0" fontId="21" fillId="2" borderId="0" xfId="0" applyFont="1" applyFill="1"/>
    <xf numFmtId="0" fontId="20" fillId="2" borderId="0" xfId="0" applyFont="1" applyFill="1"/>
    <xf numFmtId="0" fontId="21" fillId="0" borderId="0" xfId="0" applyFont="1"/>
    <xf numFmtId="0" fontId="22" fillId="4" borderId="0" xfId="0" applyFont="1" applyFill="1"/>
    <xf numFmtId="0" fontId="17" fillId="0" borderId="0" xfId="0" applyFont="1"/>
    <xf numFmtId="0" fontId="22" fillId="0" borderId="0" xfId="0" applyFont="1"/>
    <xf numFmtId="0" fontId="18" fillId="0" borderId="0" xfId="0" quotePrefix="1" applyFont="1"/>
    <xf numFmtId="0" fontId="23" fillId="0" borderId="0" xfId="0" applyFont="1"/>
    <xf numFmtId="0" fontId="24" fillId="0" borderId="0" xfId="0" applyFont="1"/>
    <xf numFmtId="0" fontId="25" fillId="0" borderId="0" xfId="0" applyFont="1"/>
    <xf numFmtId="0" fontId="19" fillId="7" borderId="0" xfId="0" applyFont="1" applyFill="1"/>
    <xf numFmtId="0" fontId="8" fillId="0" borderId="0" xfId="0" applyFont="1" applyAlignment="1">
      <alignment horizontal="left"/>
    </xf>
    <xf numFmtId="0" fontId="18" fillId="2" borderId="0" xfId="0" applyFont="1" applyFill="1" applyAlignment="1">
      <alignment horizontal="left"/>
    </xf>
    <xf numFmtId="0" fontId="18" fillId="0" borderId="0" xfId="0" applyFont="1" applyAlignment="1">
      <alignment horizontal="left"/>
    </xf>
    <xf numFmtId="0" fontId="18" fillId="5" borderId="0" xfId="0" applyFont="1" applyFill="1"/>
    <xf numFmtId="0" fontId="8" fillId="5" borderId="0" xfId="0" applyFont="1" applyFill="1"/>
    <xf numFmtId="0" fontId="8" fillId="5" borderId="0" xfId="0" applyFont="1" applyFill="1" applyAlignment="1">
      <alignment horizontal="left"/>
    </xf>
    <xf numFmtId="49" fontId="18" fillId="2" borderId="0" xfId="0" applyNumberFormat="1" applyFont="1" applyFill="1" applyAlignment="1">
      <alignment horizontal="left"/>
    </xf>
    <xf numFmtId="49" fontId="8" fillId="0" borderId="0" xfId="0" applyNumberFormat="1" applyFont="1"/>
    <xf numFmtId="49" fontId="8" fillId="0" borderId="0" xfId="0" applyNumberFormat="1" applyFont="1" applyAlignment="1">
      <alignment horizontal="left"/>
    </xf>
    <xf numFmtId="49" fontId="18" fillId="0" borderId="0" xfId="0" applyNumberFormat="1" applyFont="1" applyAlignment="1">
      <alignment horizontal="left"/>
    </xf>
    <xf numFmtId="49" fontId="18" fillId="0" borderId="0" xfId="0" applyNumberFormat="1" applyFont="1"/>
    <xf numFmtId="49" fontId="18" fillId="5" borderId="0" xfId="0" applyNumberFormat="1" applyFont="1" applyFill="1"/>
    <xf numFmtId="49" fontId="8" fillId="5" borderId="0" xfId="0" applyNumberFormat="1" applyFont="1" applyFill="1" applyAlignment="1">
      <alignment horizontal="left"/>
    </xf>
    <xf numFmtId="0" fontId="27" fillId="0" borderId="0" xfId="0" applyFont="1"/>
    <xf numFmtId="0" fontId="12" fillId="8" borderId="0" xfId="0" applyFont="1" applyFill="1"/>
    <xf numFmtId="0" fontId="8" fillId="8" borderId="0" xfId="0" applyFont="1" applyFill="1"/>
    <xf numFmtId="0" fontId="11" fillId="8" borderId="0" xfId="0" applyFont="1" applyFill="1"/>
    <xf numFmtId="0" fontId="26" fillId="8" borderId="0" xfId="0" applyFont="1" applyFill="1"/>
    <xf numFmtId="0" fontId="18" fillId="8" borderId="0" xfId="0" applyFont="1" applyFill="1"/>
    <xf numFmtId="0" fontId="23" fillId="8" borderId="0" xfId="0" applyFont="1" applyFill="1"/>
    <xf numFmtId="0" fontId="11" fillId="8" borderId="0" xfId="0" applyFont="1" applyFill="1" applyAlignment="1">
      <alignment vertical="center"/>
    </xf>
    <xf numFmtId="0" fontId="19" fillId="8" borderId="0" xfId="0" applyFont="1" applyFill="1"/>
    <xf numFmtId="0" fontId="13" fillId="8" borderId="0" xfId="0" applyFont="1" applyFill="1" applyAlignment="1">
      <alignment vertical="center"/>
    </xf>
    <xf numFmtId="0" fontId="8" fillId="8" borderId="0" xfId="0" applyFont="1" applyFill="1" applyAlignment="1">
      <alignment vertical="center" wrapText="1"/>
    </xf>
    <xf numFmtId="0" fontId="9" fillId="8" borderId="0" xfId="0" applyFont="1" applyFill="1"/>
    <xf numFmtId="0" fontId="10" fillId="8" borderId="0" xfId="0" applyFont="1" applyFill="1"/>
    <xf numFmtId="0" fontId="8" fillId="8" borderId="0" xfId="0" applyFont="1" applyFill="1" applyAlignment="1">
      <alignment vertical="center"/>
    </xf>
    <xf numFmtId="0" fontId="1" fillId="0" borderId="0" xfId="0" applyFont="1"/>
    <xf numFmtId="0" fontId="28" fillId="6" borderId="0" xfId="0" applyFont="1" applyFill="1"/>
    <xf numFmtId="0" fontId="29" fillId="6" borderId="0" xfId="0" applyFont="1" applyFill="1"/>
    <xf numFmtId="0" fontId="30" fillId="6" borderId="0" xfId="0" applyFont="1" applyFill="1"/>
    <xf numFmtId="0" fontId="31" fillId="6" borderId="0" xfId="0" applyFont="1" applyFill="1" applyAlignment="1">
      <alignment horizontal="center"/>
    </xf>
    <xf numFmtId="0" fontId="3" fillId="0" borderId="0" xfId="91"/>
    <xf numFmtId="0" fontId="31" fillId="6" borderId="0" xfId="0" applyFont="1" applyFill="1"/>
    <xf numFmtId="0" fontId="31" fillId="8" borderId="0" xfId="0" applyFont="1" applyFill="1"/>
    <xf numFmtId="0" fontId="33" fillId="9" borderId="0" xfId="0" applyFont="1" applyFill="1"/>
    <xf numFmtId="14" fontId="30" fillId="6" borderId="0" xfId="0" applyNumberFormat="1" applyFont="1" applyFill="1" applyAlignment="1">
      <alignment vertical="top"/>
    </xf>
    <xf numFmtId="0" fontId="30" fillId="6" borderId="0" xfId="0" applyFont="1" applyFill="1" applyAlignment="1">
      <alignment vertical="top"/>
    </xf>
    <xf numFmtId="0" fontId="30" fillId="6" borderId="0" xfId="0" applyFont="1" applyFill="1" applyAlignment="1">
      <alignment wrapText="1"/>
    </xf>
    <xf numFmtId="0" fontId="30" fillId="6" borderId="0" xfId="0" applyFont="1" applyFill="1" applyAlignment="1">
      <alignment vertical="top" wrapText="1"/>
    </xf>
    <xf numFmtId="0" fontId="21" fillId="6" borderId="0" xfId="0" applyFont="1" applyFill="1" applyAlignment="1">
      <alignment horizontal="left"/>
    </xf>
    <xf numFmtId="49" fontId="21" fillId="6" borderId="0" xfId="0" applyNumberFormat="1" applyFont="1" applyFill="1" applyAlignment="1">
      <alignment horizontal="left"/>
    </xf>
    <xf numFmtId="0" fontId="31" fillId="10" borderId="0" xfId="0" applyFont="1" applyFill="1" applyAlignment="1">
      <alignment horizontal="right"/>
    </xf>
    <xf numFmtId="0" fontId="30" fillId="10" borderId="0" xfId="0" applyFont="1" applyFill="1" applyAlignment="1">
      <alignment wrapText="1"/>
    </xf>
    <xf numFmtId="14" fontId="30" fillId="6" borderId="0" xfId="0" applyNumberFormat="1" applyFont="1" applyFill="1"/>
    <xf numFmtId="0" fontId="29" fillId="6" borderId="0" xfId="0" applyFont="1" applyFill="1" applyAlignment="1">
      <alignment vertical="center"/>
    </xf>
    <xf numFmtId="0" fontId="42" fillId="0" borderId="0" xfId="92" applyAlignment="1">
      <alignment wrapText="1"/>
    </xf>
    <xf numFmtId="0" fontId="45" fillId="0" borderId="0" xfId="92" applyFont="1" applyAlignment="1">
      <alignment vertical="top" wrapText="1"/>
    </xf>
    <xf numFmtId="0" fontId="44" fillId="0" borderId="0" xfId="92" applyFont="1" applyAlignment="1">
      <alignment wrapText="1"/>
    </xf>
    <xf numFmtId="0" fontId="45" fillId="0" borderId="0" xfId="0" applyFont="1" applyAlignment="1">
      <alignment vertical="top" wrapText="1"/>
    </xf>
    <xf numFmtId="0" fontId="42" fillId="0" borderId="0" xfId="0" applyFont="1" applyAlignment="1">
      <alignment vertical="top" wrapText="1"/>
    </xf>
    <xf numFmtId="0" fontId="42" fillId="0" borderId="0" xfId="92" applyAlignment="1">
      <alignment vertical="top" wrapText="1"/>
    </xf>
    <xf numFmtId="0" fontId="28" fillId="6" borderId="0" xfId="89" applyFont="1" applyFill="1" applyAlignment="1">
      <alignment vertical="top" wrapText="1"/>
    </xf>
    <xf numFmtId="0" fontId="44" fillId="0" borderId="0" xfId="92" applyFont="1" applyAlignment="1">
      <alignment vertical="top" wrapText="1"/>
    </xf>
    <xf numFmtId="0" fontId="0" fillId="0" borderId="0" xfId="0" applyAlignment="1">
      <alignment vertical="top" wrapText="1"/>
    </xf>
    <xf numFmtId="0" fontId="30" fillId="6" borderId="0" xfId="0" applyFont="1" applyFill="1" applyAlignment="1">
      <alignment wrapText="1"/>
    </xf>
    <xf numFmtId="0" fontId="54" fillId="0" borderId="0" xfId="0" applyFont="1" applyAlignment="1">
      <alignment horizontal="left"/>
    </xf>
    <xf numFmtId="0" fontId="55" fillId="0" borderId="0" xfId="0" applyFont="1" applyAlignment="1">
      <alignment horizontal="left"/>
    </xf>
    <xf numFmtId="0" fontId="56" fillId="0" borderId="0" xfId="0" applyFont="1" applyAlignment="1">
      <alignment horizontal="left"/>
    </xf>
    <xf numFmtId="0" fontId="30" fillId="6" borderId="0" xfId="0" applyFont="1" applyFill="1" applyAlignment="1">
      <alignment horizontal="left" vertical="top" wrapText="1"/>
    </xf>
    <xf numFmtId="0" fontId="28" fillId="6" borderId="0" xfId="0" applyFont="1" applyFill="1" applyAlignment="1">
      <alignment horizontal="left" vertical="center" wrapText="1"/>
    </xf>
    <xf numFmtId="0" fontId="30" fillId="6" borderId="0" xfId="0" applyFont="1" applyFill="1" applyAlignment="1">
      <alignment wrapText="1"/>
    </xf>
    <xf numFmtId="0" fontId="30" fillId="6" borderId="0" xfId="0" applyFont="1" applyFill="1" applyAlignment="1">
      <alignment horizontal="left" wrapText="1"/>
    </xf>
    <xf numFmtId="0" fontId="30" fillId="6" borderId="0" xfId="0" applyFont="1" applyFill="1" applyAlignment="1">
      <alignment horizontal="left"/>
    </xf>
  </cellXfs>
  <cellStyles count="93">
    <cellStyle name="Followed Hyperlink" xfId="12" builtinId="9" hidden="1"/>
    <cellStyle name="Followed Hyperlink" xfId="8" builtinId="9" hidden="1"/>
    <cellStyle name="Followed Hyperlink" xfId="16" builtinId="9" hidden="1"/>
    <cellStyle name="Followed Hyperlink" xfId="2" builtinId="9" hidden="1"/>
    <cellStyle name="Followed Hyperlink" xfId="22" builtinId="9" hidden="1"/>
    <cellStyle name="Followed Hyperlink" xfId="18" builtinId="9" hidden="1"/>
    <cellStyle name="Followed Hyperlink" xfId="4" builtinId="9" hidden="1"/>
    <cellStyle name="Followed Hyperlink" xfId="14" builtinId="9" hidden="1"/>
    <cellStyle name="Followed Hyperlink" xfId="10" builtinId="9" hidden="1"/>
    <cellStyle name="Followed Hyperlink" xfId="20" builtinId="9" hidden="1"/>
    <cellStyle name="Followed Hyperlink" xfId="6" builtinId="9" hidden="1"/>
    <cellStyle name="Followed Hyperlink" xfId="72" builtinId="9" hidden="1"/>
    <cellStyle name="Followed Hyperlink" xfId="68" builtinId="9" hidden="1"/>
    <cellStyle name="Followed Hyperlink" xfId="80" builtinId="9" hidden="1"/>
    <cellStyle name="Followed Hyperlink" xfId="36" builtinId="9" hidden="1"/>
    <cellStyle name="Followed Hyperlink" xfId="78" builtinId="9" hidden="1"/>
    <cellStyle name="Followed Hyperlink" xfId="70" builtinId="9" hidden="1"/>
    <cellStyle name="Followed Hyperlink" xfId="60" builtinId="9" hidden="1"/>
    <cellStyle name="Followed Hyperlink" xfId="34" builtinId="9" hidden="1"/>
    <cellStyle name="Followed Hyperlink" xfId="48" builtinId="9" hidden="1"/>
    <cellStyle name="Followed Hyperlink" xfId="64" builtinId="9" hidden="1"/>
    <cellStyle name="Followed Hyperlink" xfId="62" builtinId="9" hidden="1"/>
    <cellStyle name="Followed Hyperlink" xfId="42" builtinId="9" hidden="1"/>
    <cellStyle name="Followed Hyperlink" xfId="30" builtinId="9" hidden="1"/>
    <cellStyle name="Followed Hyperlink" xfId="52" builtinId="9" hidden="1"/>
    <cellStyle name="Followed Hyperlink" xfId="66" builtinId="9" hidden="1"/>
    <cellStyle name="Followed Hyperlink" xfId="56" builtinId="9" hidden="1"/>
    <cellStyle name="Followed Hyperlink" xfId="58" builtinId="9" hidden="1"/>
    <cellStyle name="Followed Hyperlink" xfId="24" builtinId="9" hidden="1"/>
    <cellStyle name="Followed Hyperlink" xfId="44" builtinId="9" hidden="1"/>
    <cellStyle name="Followed Hyperlink" xfId="32" builtinId="9" hidden="1"/>
    <cellStyle name="Followed Hyperlink" xfId="26" builtinId="9" hidden="1"/>
    <cellStyle name="Followed Hyperlink" xfId="76" builtinId="9" hidden="1"/>
    <cellStyle name="Followed Hyperlink" xfId="38" builtinId="9" hidden="1"/>
    <cellStyle name="Followed Hyperlink" xfId="28" builtinId="9" hidden="1"/>
    <cellStyle name="Followed Hyperlink" xfId="50" builtinId="9" hidden="1"/>
    <cellStyle name="Followed Hyperlink" xfId="88" builtinId="9" hidden="1"/>
    <cellStyle name="Followed Hyperlink" xfId="82" builtinId="9" hidden="1"/>
    <cellStyle name="Followed Hyperlink" xfId="74" builtinId="9" hidden="1"/>
    <cellStyle name="Followed Hyperlink" xfId="86" builtinId="9" hidden="1"/>
    <cellStyle name="Followed Hyperlink" xfId="46" builtinId="9" hidden="1"/>
    <cellStyle name="Followed Hyperlink" xfId="54" builtinId="9" hidden="1"/>
    <cellStyle name="Followed Hyperlink" xfId="40" builtinId="9" hidden="1"/>
    <cellStyle name="Followed Hyperlink" xfId="84" builtinId="9" hidden="1"/>
    <cellStyle name="Hyperlink" xfId="25" builtinId="8" hidden="1"/>
    <cellStyle name="Hyperlink" xfId="19" builtinId="8" hidden="1"/>
    <cellStyle name="Hyperlink" xfId="39" builtinId="8" hidden="1"/>
    <cellStyle name="Hyperlink" xfId="33" builtinId="8" hidden="1"/>
    <cellStyle name="Hyperlink" xfId="15" builtinId="8" hidden="1"/>
    <cellStyle name="Hyperlink" xfId="23" builtinId="8" hidden="1"/>
    <cellStyle name="Hyperlink" xfId="29" builtinId="8" hidden="1"/>
    <cellStyle name="Hyperlink" xfId="87" builtinId="8" hidden="1"/>
    <cellStyle name="Hyperlink" xfId="13" builtinId="8" hidden="1"/>
    <cellStyle name="Hyperlink" xfId="75" builtinId="8" hidden="1"/>
    <cellStyle name="Hyperlink" xfId="21" builtinId="8" hidden="1"/>
    <cellStyle name="Hyperlink" xfId="65" builtinId="8" hidden="1"/>
    <cellStyle name="Hyperlink" xfId="81" builtinId="8" hidden="1"/>
    <cellStyle name="Hyperlink" xfId="69" builtinId="8" hidden="1"/>
    <cellStyle name="Hyperlink" xfId="11" builtinId="8" hidden="1"/>
    <cellStyle name="Hyperlink" xfId="53" builtinId="8" hidden="1"/>
    <cellStyle name="Hyperlink" xfId="41" builtinId="8" hidden="1"/>
    <cellStyle name="Hyperlink" xfId="37" builtinId="8" hidden="1"/>
    <cellStyle name="Hyperlink" xfId="47" builtinId="8" hidden="1"/>
    <cellStyle name="Hyperlink" xfId="55" builtinId="8" hidden="1"/>
    <cellStyle name="Hyperlink" xfId="1" builtinId="8" hidden="1"/>
    <cellStyle name="Hyperlink" xfId="71" builtinId="8" hidden="1"/>
    <cellStyle name="Hyperlink" xfId="45" builtinId="8" hidden="1"/>
    <cellStyle name="Hyperlink" xfId="3" builtinId="8" hidden="1"/>
    <cellStyle name="Hyperlink" xfId="9" builtinId="8" hidden="1"/>
    <cellStyle name="Hyperlink" xfId="5" builtinId="8" hidden="1"/>
    <cellStyle name="Hyperlink" xfId="49" builtinId="8" hidden="1"/>
    <cellStyle name="Hyperlink" xfId="17" builtinId="8" hidden="1"/>
    <cellStyle name="Hyperlink" xfId="67" builtinId="8" hidden="1"/>
    <cellStyle name="Hyperlink" xfId="83" builtinId="8" hidden="1"/>
    <cellStyle name="Hyperlink" xfId="27" builtinId="8" hidden="1"/>
    <cellStyle name="Hyperlink" xfId="73" builtinId="8" hidden="1"/>
    <cellStyle name="Hyperlink" xfId="61" builtinId="8" hidden="1"/>
    <cellStyle name="Hyperlink" xfId="79" builtinId="8" hidden="1"/>
    <cellStyle name="Hyperlink" xfId="43" builtinId="8" hidden="1"/>
    <cellStyle name="Hyperlink" xfId="85" builtinId="8" hidden="1"/>
    <cellStyle name="Hyperlink" xfId="59" builtinId="8" hidden="1"/>
    <cellStyle name="Hyperlink" xfId="51" builtinId="8" hidden="1"/>
    <cellStyle name="Hyperlink" xfId="63" builtinId="8" hidden="1"/>
    <cellStyle name="Hyperlink" xfId="35" builtinId="8" hidden="1"/>
    <cellStyle name="Hyperlink" xfId="31" builtinId="8" hidden="1"/>
    <cellStyle name="Hyperlink" xfId="77" builtinId="8" hidden="1"/>
    <cellStyle name="Hyperlink" xfId="7" builtinId="8" hidden="1"/>
    <cellStyle name="Hyperlink" xfId="57" builtinId="8" hidden="1"/>
    <cellStyle name="Hyperlink" xfId="91" builtinId="8"/>
    <cellStyle name="Normal" xfId="0" builtinId="0"/>
    <cellStyle name="Normal 2" xfId="89" xr:uid="{8076B043-6B78-4984-9A72-FAB0160DDAFC}"/>
    <cellStyle name="Normal 3" xfId="90" xr:uid="{ABACFAAC-7C6A-4608-8516-8F09DD4C9C1C}"/>
    <cellStyle name="Normal 4" xfId="92" xr:uid="{F9B50A0C-E3F4-4DAB-ABC0-C17D314DB5D6}"/>
  </cellStyles>
  <dxfs count="0"/>
  <tableStyles count="0" defaultTableStyle="TableStyleMedium9" defaultPivotStyle="PivotStyleMedium7"/>
  <colors>
    <mruColors>
      <color rgb="FF99CCFF"/>
      <color rgb="FFFFFF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2</xdr:col>
      <xdr:colOff>654685</xdr:colOff>
      <xdr:row>22</xdr:row>
      <xdr:rowOff>34930</xdr:rowOff>
    </xdr:to>
    <xdr:pic>
      <xdr:nvPicPr>
        <xdr:cNvPr id="4" name="Picture 3">
          <a:extLst>
            <a:ext uri="{FF2B5EF4-FFF2-40B4-BE49-F238E27FC236}">
              <a16:creationId xmlns:a16="http://schemas.microsoft.com/office/drawing/2014/main" id="{74FCC2A4-A8ED-4311-A896-1E0BC8A749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5280" y="4251960"/>
          <a:ext cx="2339340" cy="766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60A4F-FF1B-41BE-9278-0F823C52C825}">
  <dimension ref="A2:K29"/>
  <sheetViews>
    <sheetView topLeftCell="A17" workbookViewId="0">
      <selection activeCell="B29" sqref="B29:D29"/>
    </sheetView>
  </sheetViews>
  <sheetFormatPr defaultColWidth="8.625" defaultRowHeight="15.75"/>
  <cols>
    <col min="1" max="1" width="4.375" style="61" customWidth="1"/>
    <col min="2" max="2" width="22" style="61" customWidth="1"/>
    <col min="3" max="3" width="27.375" style="61" customWidth="1"/>
    <col min="4" max="4" width="39" style="61" customWidth="1"/>
    <col min="5" max="6" width="8.625" style="61"/>
    <col min="7" max="7" width="29.75" style="61" customWidth="1"/>
    <col min="8" max="8" width="20.125" style="61" customWidth="1"/>
    <col min="9" max="9" width="22.625" style="61" customWidth="1"/>
    <col min="10" max="10" width="19.25" style="61" customWidth="1"/>
    <col min="11" max="11" width="14.875" style="61" customWidth="1"/>
    <col min="12" max="16384" width="8.625" style="61"/>
  </cols>
  <sheetData>
    <row r="2" spans="1:11" ht="32.25" customHeight="1"/>
    <row r="3" spans="1:11" ht="12.75" customHeight="1"/>
    <row r="4" spans="1:11" s="60" customFormat="1" ht="42" customHeight="1">
      <c r="A4" s="59"/>
      <c r="B4" s="91" t="s">
        <v>0</v>
      </c>
      <c r="C4" s="91"/>
      <c r="D4" s="91"/>
      <c r="E4" s="76"/>
      <c r="F4" s="76"/>
      <c r="G4" s="91" t="s">
        <v>1</v>
      </c>
      <c r="H4" s="91"/>
      <c r="I4" s="91"/>
      <c r="J4" s="91"/>
      <c r="K4" s="91"/>
    </row>
    <row r="6" spans="1:11" ht="98.25" customHeight="1">
      <c r="B6" s="92" t="s">
        <v>2</v>
      </c>
      <c r="C6" s="92"/>
      <c r="D6" s="92"/>
      <c r="E6" s="92"/>
      <c r="F6" s="92"/>
      <c r="G6" s="92" t="s">
        <v>3</v>
      </c>
      <c r="H6" s="92"/>
      <c r="I6" s="92"/>
      <c r="J6" s="92"/>
      <c r="K6" s="92"/>
    </row>
    <row r="8" spans="1:11" ht="16.5" customHeight="1">
      <c r="B8" s="61" t="s">
        <v>4</v>
      </c>
      <c r="G8" s="93" t="s">
        <v>5</v>
      </c>
      <c r="H8" s="93"/>
      <c r="I8" s="93"/>
      <c r="J8" s="93"/>
      <c r="K8" s="93"/>
    </row>
    <row r="9" spans="1:11">
      <c r="G9" s="93"/>
      <c r="H9" s="93"/>
      <c r="I9" s="93"/>
      <c r="J9" s="93"/>
      <c r="K9" s="93"/>
    </row>
    <row r="10" spans="1:11" ht="36" customHeight="1">
      <c r="B10" s="92" t="s">
        <v>6</v>
      </c>
      <c r="C10" s="92"/>
      <c r="D10" s="92"/>
      <c r="E10" s="92"/>
      <c r="G10" s="93"/>
      <c r="H10" s="93"/>
      <c r="I10" s="93"/>
      <c r="J10" s="93"/>
      <c r="K10" s="93"/>
    </row>
    <row r="11" spans="1:11">
      <c r="B11" s="69"/>
      <c r="C11" s="69"/>
      <c r="D11" s="69"/>
      <c r="E11" s="69"/>
    </row>
    <row r="12" spans="1:11" ht="53.1" customHeight="1">
      <c r="B12" s="92" t="s">
        <v>7</v>
      </c>
      <c r="C12" s="92"/>
      <c r="D12" s="92"/>
      <c r="E12" s="92"/>
      <c r="G12" s="92" t="s">
        <v>8</v>
      </c>
      <c r="H12" s="92"/>
      <c r="I12" s="92"/>
      <c r="J12" s="92"/>
    </row>
    <row r="13" spans="1:11">
      <c r="B13" s="73" t="s">
        <v>9</v>
      </c>
      <c r="C13" s="74" t="s">
        <v>10</v>
      </c>
      <c r="D13" s="69"/>
      <c r="E13" s="69"/>
    </row>
    <row r="14" spans="1:11">
      <c r="B14" s="73" t="s">
        <v>1446</v>
      </c>
      <c r="C14" s="74">
        <v>32</v>
      </c>
      <c r="D14" s="86"/>
      <c r="E14" s="86"/>
    </row>
    <row r="15" spans="1:11" ht="195.75" customHeight="1">
      <c r="B15" s="90" t="s">
        <v>1450</v>
      </c>
      <c r="C15" s="90"/>
      <c r="D15" s="90"/>
      <c r="E15" s="90"/>
      <c r="F15" s="90"/>
      <c r="G15" s="90" t="s">
        <v>1449</v>
      </c>
      <c r="H15" s="90"/>
      <c r="I15" s="90"/>
      <c r="J15" s="90"/>
      <c r="K15" s="90"/>
    </row>
    <row r="16" spans="1:11" ht="30.75" customHeight="1">
      <c r="B16" s="90"/>
      <c r="C16" s="90"/>
      <c r="D16" s="90"/>
      <c r="E16" s="90"/>
      <c r="F16" s="90"/>
      <c r="G16" s="90"/>
      <c r="H16" s="90"/>
      <c r="I16" s="90"/>
      <c r="J16" s="90"/>
      <c r="K16" s="90"/>
    </row>
    <row r="17" spans="2:11" ht="164.25" customHeight="1">
      <c r="B17" s="90"/>
      <c r="C17" s="90"/>
      <c r="D17" s="90"/>
      <c r="E17" s="90"/>
      <c r="F17" s="90"/>
      <c r="G17" s="90"/>
      <c r="H17" s="90"/>
      <c r="I17" s="90"/>
      <c r="J17" s="90"/>
      <c r="K17" s="90"/>
    </row>
    <row r="18" spans="2:11" ht="16.5" customHeight="1">
      <c r="D18" s="62"/>
    </row>
    <row r="19" spans="2:11" ht="24.75" customHeight="1">
      <c r="B19" s="65" t="s">
        <v>11</v>
      </c>
      <c r="C19" s="61" t="s">
        <v>12</v>
      </c>
    </row>
    <row r="20" spans="2:11" ht="15.75" customHeight="1">
      <c r="B20" s="93" t="s">
        <v>13</v>
      </c>
      <c r="C20" s="94"/>
      <c r="D20" s="94"/>
      <c r="E20" s="94"/>
    </row>
    <row r="22" spans="2:11" ht="57.6" customHeight="1"/>
    <row r="23" spans="2:11">
      <c r="B23" s="61" t="s">
        <v>14</v>
      </c>
    </row>
    <row r="25" spans="2:11">
      <c r="B25" s="64" t="s">
        <v>15</v>
      </c>
      <c r="D25" s="63"/>
    </row>
    <row r="26" spans="2:11" ht="62.25" customHeight="1">
      <c r="B26" s="67">
        <v>45735</v>
      </c>
      <c r="C26" s="68" t="s">
        <v>16</v>
      </c>
      <c r="D26" s="70" t="s">
        <v>17</v>
      </c>
    </row>
    <row r="27" spans="2:11" ht="47.25">
      <c r="B27" s="67">
        <v>45777</v>
      </c>
      <c r="C27" s="68" t="s">
        <v>18</v>
      </c>
      <c r="D27" s="70" t="s">
        <v>19</v>
      </c>
    </row>
    <row r="28" spans="2:11">
      <c r="B28" s="75">
        <v>45813</v>
      </c>
      <c r="C28" s="61" t="s">
        <v>18</v>
      </c>
      <c r="D28" s="61" t="s">
        <v>20</v>
      </c>
    </row>
    <row r="29" spans="2:11">
      <c r="B29" s="75">
        <v>45824</v>
      </c>
      <c r="C29" s="61" t="s">
        <v>18</v>
      </c>
      <c r="D29" s="61" t="s">
        <v>1455</v>
      </c>
    </row>
  </sheetData>
  <mergeCells count="11">
    <mergeCell ref="B20:E20"/>
    <mergeCell ref="B10:E10"/>
    <mergeCell ref="B12:E12"/>
    <mergeCell ref="B6:F6"/>
    <mergeCell ref="B15:F17"/>
    <mergeCell ref="G15:K17"/>
    <mergeCell ref="G4:K4"/>
    <mergeCell ref="B4:D4"/>
    <mergeCell ref="G6:K6"/>
    <mergeCell ref="G8:K10"/>
    <mergeCell ref="G12:J12"/>
  </mergeCells>
  <dataValidations count="1">
    <dataValidation type="list" allowBlank="1" showInputMessage="1" showErrorMessage="1" sqref="C13" xr:uid="{A358F979-5F1F-C742-BC42-2BB1834E5EE9}">
      <formula1>"Mobile, Desktop"</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DAAB012-2F51-49C6-8D63-B8F877117092}">
          <x14:formula1>
            <xm:f>list!$A$1:$A$2</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B9D87-3604-4C01-B7BD-FF7BFD248047}">
  <dimension ref="A4:C23"/>
  <sheetViews>
    <sheetView topLeftCell="A13" workbookViewId="0">
      <selection activeCell="C13" sqref="C13"/>
    </sheetView>
  </sheetViews>
  <sheetFormatPr defaultColWidth="8" defaultRowHeight="15.75"/>
  <cols>
    <col min="1" max="1" width="103.75" style="82" customWidth="1"/>
    <col min="2" max="2" width="7.875" style="82" customWidth="1"/>
    <col min="3" max="3" width="113.375" style="85" customWidth="1"/>
    <col min="4" max="16384" width="8" style="77"/>
  </cols>
  <sheetData>
    <row r="4" spans="1:3" ht="27.75">
      <c r="A4" s="83" t="s">
        <v>21</v>
      </c>
      <c r="C4" s="83" t="s">
        <v>22</v>
      </c>
    </row>
    <row r="6" spans="1:3" ht="31.5">
      <c r="A6" s="82" t="s">
        <v>23</v>
      </c>
      <c r="C6" s="81" t="s">
        <v>24</v>
      </c>
    </row>
    <row r="8" spans="1:3" ht="25.5">
      <c r="A8" s="82" t="s">
        <v>25</v>
      </c>
      <c r="C8" s="81" t="s">
        <v>26</v>
      </c>
    </row>
    <row r="10" spans="1:3" ht="31.5" customHeight="1">
      <c r="A10" s="82" t="s">
        <v>27</v>
      </c>
      <c r="C10" s="81" t="s">
        <v>28</v>
      </c>
    </row>
    <row r="12" spans="1:3" ht="19.5">
      <c r="A12" s="78" t="s">
        <v>29</v>
      </c>
      <c r="C12" s="80" t="s">
        <v>30</v>
      </c>
    </row>
    <row r="13" spans="1:3" ht="212.25" customHeight="1">
      <c r="A13" s="82" t="s">
        <v>31</v>
      </c>
      <c r="C13" s="81" t="s">
        <v>32</v>
      </c>
    </row>
    <row r="15" spans="1:3" s="79" customFormat="1" ht="24.75" customHeight="1">
      <c r="A15" s="78" t="s">
        <v>33</v>
      </c>
      <c r="B15" s="84"/>
      <c r="C15" s="80" t="s">
        <v>34</v>
      </c>
    </row>
    <row r="16" spans="1:3" ht="27.75" customHeight="1">
      <c r="A16" s="82" t="s">
        <v>35</v>
      </c>
      <c r="C16" s="81" t="s">
        <v>36</v>
      </c>
    </row>
    <row r="18" spans="1:3" ht="148.5" customHeight="1">
      <c r="A18" s="82" t="s">
        <v>37</v>
      </c>
      <c r="C18" s="81" t="s">
        <v>38</v>
      </c>
    </row>
    <row r="20" spans="1:3" ht="73.5" customHeight="1">
      <c r="A20" s="82" t="s">
        <v>39</v>
      </c>
      <c r="C20" s="81" t="s">
        <v>40</v>
      </c>
    </row>
    <row r="22" spans="1:3" ht="21.75" customHeight="1">
      <c r="A22" s="78" t="s">
        <v>41</v>
      </c>
      <c r="C22" s="80" t="s">
        <v>42</v>
      </c>
    </row>
    <row r="23" spans="1:3" ht="38.25" customHeight="1">
      <c r="A23" s="82" t="s">
        <v>43</v>
      </c>
      <c r="C23" s="81"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36"/>
  <sheetViews>
    <sheetView tabSelected="1" zoomScale="96" zoomScaleNormal="96" workbookViewId="0">
      <pane xSplit="2" ySplit="1" topLeftCell="C118" activePane="bottomRight" state="frozen"/>
      <selection pane="topRight" activeCell="C1" sqref="C1"/>
      <selection pane="bottomLeft" activeCell="A2" sqref="A2"/>
      <selection pane="bottomRight" activeCell="I1" sqref="I1"/>
    </sheetView>
  </sheetViews>
  <sheetFormatPr defaultColWidth="15.125" defaultRowHeight="15"/>
  <cols>
    <col min="1" max="1" width="19.375" style="3" customWidth="1"/>
    <col min="2" max="2" width="30.125" style="3" customWidth="1"/>
    <col min="3" max="3" width="25.875" style="3" customWidth="1"/>
    <col min="4" max="4" width="43.875" style="3" customWidth="1"/>
    <col min="5" max="5" width="17.125" style="3" customWidth="1"/>
    <col min="6" max="6" width="19.125" style="3" customWidth="1"/>
    <col min="7" max="7" width="15.125" style="3" customWidth="1"/>
    <col min="8" max="8" width="18.125" style="3" customWidth="1"/>
    <col min="9" max="9" width="16.875" style="3" customWidth="1"/>
    <col min="10" max="10" width="11.625" style="3" customWidth="1"/>
    <col min="11" max="12" width="15.125" style="3"/>
    <col min="13" max="13" width="47.75" style="3" bestFit="1" customWidth="1"/>
    <col min="14" max="14" width="49" style="3" bestFit="1" customWidth="1"/>
    <col min="15" max="16384" width="15.125" style="3"/>
  </cols>
  <sheetData>
    <row r="1" spans="1:16" s="10" customFormat="1" ht="18.75">
      <c r="A1" s="10" t="s">
        <v>45</v>
      </c>
      <c r="B1" s="10" t="s">
        <v>46</v>
      </c>
      <c r="C1" s="10" t="s">
        <v>47</v>
      </c>
      <c r="D1" s="10" t="s">
        <v>48</v>
      </c>
      <c r="E1" s="10" t="s">
        <v>49</v>
      </c>
      <c r="F1" s="10" t="s">
        <v>50</v>
      </c>
      <c r="G1" s="10" t="s">
        <v>51</v>
      </c>
      <c r="H1" s="10" t="s">
        <v>52</v>
      </c>
      <c r="I1" s="10" t="s">
        <v>53</v>
      </c>
      <c r="J1" s="10" t="s">
        <v>54</v>
      </c>
      <c r="K1" s="10" t="s">
        <v>55</v>
      </c>
      <c r="L1" s="10" t="s">
        <v>56</v>
      </c>
      <c r="M1" s="10" t="s">
        <v>57</v>
      </c>
      <c r="N1" s="10" t="s">
        <v>58</v>
      </c>
      <c r="O1" s="10" t="s">
        <v>59</v>
      </c>
      <c r="P1" s="10" t="s">
        <v>60</v>
      </c>
    </row>
    <row r="2" spans="1:16">
      <c r="A2" s="2" t="s">
        <v>61</v>
      </c>
      <c r="B2" s="3" t="s">
        <v>62</v>
      </c>
    </row>
    <row r="3" spans="1:16">
      <c r="A3" s="2" t="s">
        <v>63</v>
      </c>
      <c r="B3" s="3" t="s">
        <v>64</v>
      </c>
    </row>
    <row r="4" spans="1:16">
      <c r="A4" s="2" t="s">
        <v>63</v>
      </c>
      <c r="B4" s="3" t="s">
        <v>65</v>
      </c>
    </row>
    <row r="5" spans="1:16">
      <c r="A5" s="2"/>
    </row>
    <row r="6" spans="1:16">
      <c r="A6" s="2" t="s">
        <v>1447</v>
      </c>
      <c r="B6" s="3" t="s">
        <v>1448</v>
      </c>
      <c r="G6" s="3">
        <f>incubation_period</f>
        <v>32</v>
      </c>
    </row>
    <row r="7" spans="1:16" ht="17.100000000000001" customHeight="1">
      <c r="A7" s="2"/>
    </row>
    <row r="8" spans="1:16" s="8" customFormat="1" ht="14.1" customHeight="1">
      <c r="A8" s="8" t="s">
        <v>66</v>
      </c>
      <c r="B8" s="8" t="s">
        <v>67</v>
      </c>
      <c r="C8" s="8" t="s">
        <v>68</v>
      </c>
      <c r="D8" s="8" t="s">
        <v>69</v>
      </c>
      <c r="J8" s="19" t="s">
        <v>70</v>
      </c>
    </row>
    <row r="9" spans="1:16" s="9" customFormat="1">
      <c r="A9" s="9" t="s">
        <v>66</v>
      </c>
      <c r="B9" s="9" t="str">
        <f>LOWER(IFERROR(SUBSTITUTE(RIGHT(C9,LEN(C9)-FIND(" ",C9,FIND(" ",C9)+1))," ", "_"),C9))</f>
        <v>interviewer</v>
      </c>
      <c r="C9" s="9" t="s">
        <v>71</v>
      </c>
      <c r="D9" s="9" t="s">
        <v>72</v>
      </c>
      <c r="J9" s="9" t="s">
        <v>73</v>
      </c>
    </row>
    <row r="10" spans="1:16" s="46" customFormat="1">
      <c r="A10" s="54" t="s">
        <v>74</v>
      </c>
      <c r="B10" s="46" t="s">
        <v>75</v>
      </c>
      <c r="C10" s="46" t="s">
        <v>76</v>
      </c>
      <c r="D10" s="46" t="s">
        <v>77</v>
      </c>
      <c r="G10" s="55" t="s">
        <v>78</v>
      </c>
      <c r="H10" s="56"/>
      <c r="I10" s="56"/>
      <c r="J10" s="46" t="s">
        <v>79</v>
      </c>
      <c r="K10" s="46" t="s">
        <v>80</v>
      </c>
      <c r="L10" s="46" t="s">
        <v>81</v>
      </c>
      <c r="M10" s="46" t="s">
        <v>82</v>
      </c>
      <c r="N10" s="50" t="s">
        <v>83</v>
      </c>
    </row>
    <row r="11" spans="1:16" s="46" customFormat="1">
      <c r="A11" s="54" t="s">
        <v>84</v>
      </c>
      <c r="B11" s="46" t="s">
        <v>85</v>
      </c>
      <c r="C11" s="46" t="s">
        <v>86</v>
      </c>
      <c r="D11" s="46" t="s">
        <v>87</v>
      </c>
      <c r="J11" s="46" t="s">
        <v>79</v>
      </c>
      <c r="K11" s="46" t="s">
        <v>80</v>
      </c>
      <c r="O11" s="47"/>
    </row>
    <row r="12" spans="1:16" s="46" customFormat="1">
      <c r="A12" s="57" t="s">
        <v>88</v>
      </c>
      <c r="B12" s="46" t="s">
        <v>89</v>
      </c>
      <c r="C12" s="46" t="s">
        <v>90</v>
      </c>
      <c r="D12" s="46" t="s">
        <v>91</v>
      </c>
      <c r="J12" s="46" t="s">
        <v>92</v>
      </c>
      <c r="K12" s="46" t="s">
        <v>80</v>
      </c>
      <c r="O12" s="47"/>
    </row>
    <row r="13" spans="1:16">
      <c r="A13" s="2" t="s">
        <v>84</v>
      </c>
      <c r="B13" s="3" t="s">
        <v>93</v>
      </c>
      <c r="C13" s="3" t="s">
        <v>71</v>
      </c>
      <c r="D13" s="3" t="s">
        <v>94</v>
      </c>
      <c r="J13" s="3" t="s">
        <v>79</v>
      </c>
      <c r="K13" s="3" t="str">
        <f>IFERROR(IF(SEARCH("~*", C13), "Yes", ""),"")</f>
        <v/>
      </c>
      <c r="O13" s="4"/>
    </row>
    <row r="14" spans="1:16" s="9" customFormat="1">
      <c r="A14" s="9" t="s">
        <v>95</v>
      </c>
      <c r="B14" s="9" t="s">
        <v>96</v>
      </c>
    </row>
    <row r="15" spans="1:16" s="8" customFormat="1" ht="14.1" customHeight="1">
      <c r="A15" s="8" t="s">
        <v>95</v>
      </c>
      <c r="B15" s="8" t="s">
        <v>67</v>
      </c>
      <c r="J15" s="19"/>
    </row>
    <row r="16" spans="1:16" s="25" customFormat="1" ht="14.1" customHeight="1"/>
    <row r="17" spans="1:14" s="8" customFormat="1" ht="15" customHeight="1">
      <c r="A17" s="8" t="s">
        <v>66</v>
      </c>
      <c r="B17" s="8" t="str">
        <f>LOWER(IFERROR(SUBSTITUTE(RIGHT(C17,LEN(C17)-FIND(" ",C17,FIND(" ",C17)+1))," ", "_"),C17))</f>
        <v>patient_information</v>
      </c>
      <c r="C17" s="8" t="s">
        <v>97</v>
      </c>
      <c r="D17" s="8" t="s">
        <v>98</v>
      </c>
      <c r="J17" s="19" t="s">
        <v>70</v>
      </c>
    </row>
    <row r="18" spans="1:14" s="9" customFormat="1">
      <c r="A18" s="9" t="s">
        <v>66</v>
      </c>
      <c r="B18" s="9" t="str">
        <f>SUBSTITUTE(LOWER(C18)," ","_")</f>
        <v>identification</v>
      </c>
      <c r="C18" s="9" t="s">
        <v>99</v>
      </c>
      <c r="D18" s="9" t="s">
        <v>99</v>
      </c>
      <c r="J18" s="9" t="s">
        <v>73</v>
      </c>
    </row>
    <row r="19" spans="1:14" s="46" customFormat="1">
      <c r="A19" s="45" t="s">
        <v>84</v>
      </c>
      <c r="B19" s="46" t="s">
        <v>100</v>
      </c>
      <c r="C19" s="46" t="s">
        <v>101</v>
      </c>
      <c r="D19" s="46" t="s">
        <v>102</v>
      </c>
      <c r="E19" s="53"/>
      <c r="J19" s="46" t="s">
        <v>79</v>
      </c>
      <c r="K19" s="46" t="s">
        <v>80</v>
      </c>
    </row>
    <row r="20" spans="1:14" s="46" customFormat="1">
      <c r="A20" s="45" t="s">
        <v>84</v>
      </c>
      <c r="B20" s="46" t="s">
        <v>103</v>
      </c>
      <c r="C20" s="46" t="s">
        <v>104</v>
      </c>
      <c r="D20" s="46" t="s">
        <v>105</v>
      </c>
      <c r="E20" s="53"/>
      <c r="J20" s="46" t="s">
        <v>79</v>
      </c>
      <c r="K20" s="46" t="s">
        <v>80</v>
      </c>
    </row>
    <row r="21" spans="1:14">
      <c r="A21" s="5" t="s">
        <v>84</v>
      </c>
      <c r="B21" s="3" t="s">
        <v>106</v>
      </c>
      <c r="C21" s="3" t="s">
        <v>107</v>
      </c>
      <c r="D21" s="3" t="s">
        <v>108</v>
      </c>
      <c r="E21" s="6"/>
      <c r="J21" s="3" t="s">
        <v>109</v>
      </c>
      <c r="K21" s="3" t="s">
        <v>110</v>
      </c>
    </row>
    <row r="22" spans="1:14" s="21" customFormat="1">
      <c r="A22" s="20" t="s">
        <v>95</v>
      </c>
      <c r="B22" s="20" t="s">
        <v>111</v>
      </c>
      <c r="C22" s="20"/>
      <c r="D22" s="20"/>
    </row>
    <row r="23" spans="1:14">
      <c r="A23" s="5"/>
      <c r="E23" s="6"/>
    </row>
    <row r="24" spans="1:14" s="9" customFormat="1">
      <c r="A24" s="9" t="s">
        <v>66</v>
      </c>
      <c r="B24" s="9" t="str">
        <f>SUBSTITUTE(LOWER(C24)," ","_")</f>
        <v>demographic</v>
      </c>
      <c r="C24" s="9" t="s">
        <v>112</v>
      </c>
      <c r="D24" s="9" t="s">
        <v>113</v>
      </c>
      <c r="J24" s="9" t="s">
        <v>73</v>
      </c>
    </row>
    <row r="25" spans="1:14" s="46" customFormat="1">
      <c r="A25" s="45" t="s">
        <v>114</v>
      </c>
      <c r="B25" s="46" t="s">
        <v>115</v>
      </c>
      <c r="C25" s="46" t="s">
        <v>116</v>
      </c>
      <c r="D25" s="46" t="s">
        <v>117</v>
      </c>
      <c r="E25" s="53"/>
      <c r="J25" s="46" t="s">
        <v>118</v>
      </c>
      <c r="K25" s="46" t="s">
        <v>80</v>
      </c>
    </row>
    <row r="26" spans="1:14" s="46" customFormat="1">
      <c r="A26" s="45" t="s">
        <v>74</v>
      </c>
      <c r="B26" s="46" t="s">
        <v>119</v>
      </c>
      <c r="C26" s="46" t="s">
        <v>120</v>
      </c>
      <c r="D26" s="46" t="s">
        <v>121</v>
      </c>
      <c r="E26" s="53"/>
      <c r="F26" s="53"/>
      <c r="J26" s="46" t="s">
        <v>122</v>
      </c>
      <c r="L26" s="46" t="s">
        <v>81</v>
      </c>
      <c r="M26" s="46" t="s">
        <v>82</v>
      </c>
      <c r="N26" s="50" t="s">
        <v>83</v>
      </c>
    </row>
    <row r="27" spans="1:14" s="46" customFormat="1">
      <c r="A27" s="45" t="s">
        <v>123</v>
      </c>
      <c r="B27" s="46" t="s">
        <v>124</v>
      </c>
      <c r="C27" s="46" t="s">
        <v>125</v>
      </c>
      <c r="D27" s="46" t="s">
        <v>126</v>
      </c>
      <c r="E27" s="53"/>
      <c r="F27" s="53" t="str">
        <f>"not(${"&amp;B26&amp;"} &gt; date('1900-01-01'))"</f>
        <v>not(${patinfo_DoB} &gt; date('1900-01-01'))</v>
      </c>
      <c r="J27" s="46" t="s">
        <v>122</v>
      </c>
      <c r="K27" s="46" t="s">
        <v>80</v>
      </c>
    </row>
    <row r="28" spans="1:14" s="46" customFormat="1">
      <c r="A28" s="45" t="s">
        <v>127</v>
      </c>
      <c r="B28" s="46" t="s">
        <v>128</v>
      </c>
      <c r="C28" s="46" t="s">
        <v>129</v>
      </c>
      <c r="D28" s="46" t="s">
        <v>130</v>
      </c>
      <c r="E28" s="53"/>
      <c r="F28" s="51" t="str">
        <f>"not(${"&amp;B26&amp;"} &gt; date('1900-01-01'))"</f>
        <v>not(${patinfo_DoB} &gt; date('1900-01-01'))</v>
      </c>
      <c r="J28" s="46" t="s">
        <v>131</v>
      </c>
      <c r="K28" s="46" t="s">
        <v>80</v>
      </c>
    </row>
    <row r="29" spans="1:14">
      <c r="A29" s="5" t="s">
        <v>84</v>
      </c>
      <c r="B29" s="3" t="s">
        <v>132</v>
      </c>
      <c r="C29" s="3" t="s">
        <v>133</v>
      </c>
      <c r="D29" s="3" t="s">
        <v>134</v>
      </c>
      <c r="J29" s="3" t="s">
        <v>131</v>
      </c>
      <c r="K29" s="3" t="s">
        <v>110</v>
      </c>
      <c r="M29" s="4"/>
      <c r="N29" s="4"/>
    </row>
    <row r="30" spans="1:14">
      <c r="A30" s="5" t="s">
        <v>135</v>
      </c>
      <c r="B30" s="3" t="s">
        <v>136</v>
      </c>
      <c r="C30" s="3" t="s">
        <v>137</v>
      </c>
      <c r="D30" s="3" t="s">
        <v>138</v>
      </c>
      <c r="J30" s="3" t="s">
        <v>118</v>
      </c>
      <c r="K30" s="3" t="s">
        <v>110</v>
      </c>
      <c r="M30" s="4"/>
      <c r="N30" s="4"/>
    </row>
    <row r="31" spans="1:14">
      <c r="A31" s="5" t="s">
        <v>84</v>
      </c>
      <c r="B31" s="3" t="s">
        <v>139</v>
      </c>
      <c r="C31" s="3" t="s">
        <v>140</v>
      </c>
      <c r="D31" s="3" t="s">
        <v>141</v>
      </c>
      <c r="F31" s="7" t="str">
        <f>"${"&amp;B30&amp;"} = '1'"</f>
        <v>${patinfo_HCW} = '1'</v>
      </c>
      <c r="H31" s="11"/>
      <c r="I31" s="11"/>
      <c r="J31" s="3" t="s">
        <v>79</v>
      </c>
      <c r="K31" s="3" t="s">
        <v>110</v>
      </c>
    </row>
    <row r="32" spans="1:14">
      <c r="A32" s="5" t="s">
        <v>84</v>
      </c>
      <c r="B32" s="3" t="s">
        <v>142</v>
      </c>
      <c r="C32" s="3" t="s">
        <v>143</v>
      </c>
      <c r="D32" s="3" t="s">
        <v>144</v>
      </c>
      <c r="F32" s="3" t="str">
        <f>"${"&amp;B30&amp;"} = '1'"</f>
        <v>${patinfo_HCW} = '1'</v>
      </c>
      <c r="H32" s="4"/>
      <c r="I32" s="4"/>
      <c r="J32" s="3" t="s">
        <v>79</v>
      </c>
      <c r="K32" s="3" t="s">
        <v>110</v>
      </c>
    </row>
    <row r="33" spans="1:14" s="21" customFormat="1">
      <c r="A33" s="20" t="s">
        <v>95</v>
      </c>
      <c r="B33" s="20" t="s">
        <v>145</v>
      </c>
      <c r="C33" s="20"/>
      <c r="D33" s="20"/>
    </row>
    <row r="34" spans="1:14">
      <c r="A34" s="5"/>
      <c r="H34" s="4"/>
      <c r="I34" s="4"/>
    </row>
    <row r="35" spans="1:14" s="9" customFormat="1">
      <c r="A35" s="9" t="s">
        <v>66</v>
      </c>
      <c r="B35" s="9" t="str">
        <f>SUBSTITUTE(LOWER(C35)," ","_")</f>
        <v>geographic</v>
      </c>
      <c r="C35" s="9" t="s">
        <v>146</v>
      </c>
      <c r="D35" s="9" t="s">
        <v>147</v>
      </c>
      <c r="J35" s="9" t="s">
        <v>73</v>
      </c>
    </row>
    <row r="36" spans="1:14" s="46" customFormat="1">
      <c r="A36" s="45" t="s">
        <v>84</v>
      </c>
      <c r="B36" s="46" t="s">
        <v>148</v>
      </c>
      <c r="C36" s="46" t="s">
        <v>149</v>
      </c>
      <c r="D36" s="46" t="s">
        <v>150</v>
      </c>
      <c r="J36" s="46" t="s">
        <v>109</v>
      </c>
      <c r="K36" s="46" t="s">
        <v>80</v>
      </c>
      <c r="M36" s="47"/>
      <c r="N36" s="47"/>
    </row>
    <row r="37" spans="1:14" s="48" customFormat="1" ht="14.1" customHeight="1">
      <c r="A37" s="48" t="s">
        <v>151</v>
      </c>
      <c r="B37" s="48" t="s">
        <v>152</v>
      </c>
      <c r="C37" s="48" t="s">
        <v>153</v>
      </c>
      <c r="D37" s="48" t="s">
        <v>154</v>
      </c>
      <c r="J37" s="48" t="s">
        <v>131</v>
      </c>
      <c r="K37" s="48" t="s">
        <v>80</v>
      </c>
    </row>
    <row r="38" spans="1:14" s="48" customFormat="1">
      <c r="A38" s="48" t="s">
        <v>84</v>
      </c>
      <c r="B38" s="48" t="s">
        <v>155</v>
      </c>
      <c r="C38" s="48" t="s">
        <v>156</v>
      </c>
      <c r="D38" s="48" t="s">
        <v>157</v>
      </c>
      <c r="F38" s="48" t="str">
        <f>"${"&amp;B37&amp;"} = 'OT'"</f>
        <v>${patinfo_admin1} = 'OT'</v>
      </c>
      <c r="J38" s="48" t="s">
        <v>79</v>
      </c>
      <c r="K38" s="48" t="s">
        <v>80</v>
      </c>
    </row>
    <row r="39" spans="1:14" s="48" customFormat="1">
      <c r="A39" s="48" t="s">
        <v>158</v>
      </c>
      <c r="B39" s="48" t="s">
        <v>159</v>
      </c>
      <c r="C39" s="48" t="s">
        <v>160</v>
      </c>
      <c r="D39" s="48" t="s">
        <v>161</v>
      </c>
      <c r="E39" s="48" t="str">
        <f>B37&amp;"=${"&amp;B37&amp;"}"</f>
        <v>patinfo_admin1=${patinfo_admin1}</v>
      </c>
      <c r="F39" s="48" t="str">
        <f>"not(${"&amp;B37&amp;"} = 'OT')"</f>
        <v>not(${patinfo_admin1} = 'OT')</v>
      </c>
      <c r="J39" s="48" t="s">
        <v>131</v>
      </c>
      <c r="K39" s="48" t="s">
        <v>80</v>
      </c>
    </row>
    <row r="40" spans="1:14" s="48" customFormat="1">
      <c r="A40" s="48" t="s">
        <v>84</v>
      </c>
      <c r="B40" s="48" t="s">
        <v>162</v>
      </c>
      <c r="C40" s="48" t="s">
        <v>163</v>
      </c>
      <c r="D40" s="48" t="s">
        <v>164</v>
      </c>
      <c r="F40" s="48" t="str">
        <f>"(${"&amp;B37&amp;"} = 'OT') or (${"&amp;B37&amp;"} = concat( ${"&amp;B37&amp;"},'OT'))"</f>
        <v>(${patinfo_admin1} = 'OT') or (${patinfo_admin1} = concat( ${patinfo_admin1},'OT'))</v>
      </c>
      <c r="J40" s="48" t="s">
        <v>79</v>
      </c>
      <c r="K40" s="48" t="s">
        <v>80</v>
      </c>
    </row>
    <row r="41" spans="1:14" s="48" customFormat="1">
      <c r="A41" s="48" t="s">
        <v>165</v>
      </c>
      <c r="B41" s="48" t="s">
        <v>166</v>
      </c>
      <c r="C41" s="48" t="s">
        <v>167</v>
      </c>
      <c r="D41" s="48" t="s">
        <v>168</v>
      </c>
      <c r="E41" s="48" t="str">
        <f>B39&amp;"=${"&amp;B39&amp;"}"</f>
        <v>patinfo_admin2=${patinfo_admin2}</v>
      </c>
      <c r="F41" s="48" t="str">
        <f>"not(${"&amp;B37&amp;"} = 'OT') and not(${"&amp;B39&amp;"} = concat( ${"&amp;B37&amp;"},'OT'))"</f>
        <v>not(${patinfo_admin1} = 'OT') and not(${patinfo_admin2} = concat( ${patinfo_admin1},'OT'))</v>
      </c>
      <c r="J41" s="48" t="s">
        <v>131</v>
      </c>
      <c r="K41" s="48" t="s">
        <v>80</v>
      </c>
    </row>
    <row r="42" spans="1:14" s="48" customFormat="1">
      <c r="A42" s="48" t="s">
        <v>84</v>
      </c>
      <c r="B42" s="48" t="s">
        <v>169</v>
      </c>
      <c r="C42" s="48" t="s">
        <v>170</v>
      </c>
      <c r="D42" s="48" t="s">
        <v>171</v>
      </c>
      <c r="F42" s="48" t="str">
        <f>"(${"&amp;B37&amp;"} = 'OT') or (${"&amp;B39&amp;"} = concat( ${"&amp;B37&amp;"},'OT')) or (${"&amp;B41&amp;"} = concat( ${"&amp;B39&amp;"},'OT'))"</f>
        <v>(${patinfo_admin1} = 'OT') or (${patinfo_admin2} = concat( ${patinfo_admin1},'OT')) or (${patinfo_admin3} = concat( ${patinfo_admin2},'OT'))</v>
      </c>
      <c r="J42" s="48" t="s">
        <v>79</v>
      </c>
      <c r="K42" s="48" t="s">
        <v>80</v>
      </c>
    </row>
    <row r="43" spans="1:14" s="48" customFormat="1">
      <c r="A43" s="48" t="s">
        <v>172</v>
      </c>
      <c r="B43" s="48" t="s">
        <v>173</v>
      </c>
      <c r="C43" s="48" t="s">
        <v>174</v>
      </c>
      <c r="D43" s="48" t="s">
        <v>175</v>
      </c>
      <c r="E43" s="48" t="str">
        <f>B41&amp;"=${"&amp;B41&amp;"}"</f>
        <v>patinfo_admin3=${patinfo_admin3}</v>
      </c>
      <c r="F43" s="48" t="str">
        <f>"not(${"&amp;B37&amp;"} = 'OT') and not(${"&amp;B39&amp;"} = concat( ${"&amp;B37&amp;"},'OT')) and not(${"&amp;B41&amp;"} = concat( ${"&amp;B39&amp;"},'OT'))"</f>
        <v>not(${patinfo_admin1} = 'OT') and not(${patinfo_admin2} = concat( ${patinfo_admin1},'OT')) and not(${patinfo_admin3} = concat( ${patinfo_admin2},'OT'))</v>
      </c>
      <c r="J43" s="48" t="s">
        <v>131</v>
      </c>
      <c r="K43" s="48" t="s">
        <v>80</v>
      </c>
    </row>
    <row r="44" spans="1:14" s="48" customFormat="1">
      <c r="A44" s="48" t="s">
        <v>84</v>
      </c>
      <c r="B44" s="48" t="s">
        <v>176</v>
      </c>
      <c r="C44" s="48" t="s">
        <v>177</v>
      </c>
      <c r="D44" s="48" t="s">
        <v>178</v>
      </c>
      <c r="F44" s="48" t="str">
        <f>"(${"&amp;B37&amp;"} = 'OT') or (${"&amp;B39&amp;"} = concat( ${"&amp;B37&amp;"},'OT')) or (${"&amp;B41&amp;"} = concat( ${"&amp;B39&amp;"},'OT')) or (${"&amp;B43&amp;"} = concat( ${"&amp;B41&amp;"},'OT'))"</f>
        <v>(${patinfo_admin1} = 'OT') or (${patinfo_admin2} = concat( ${patinfo_admin1},'OT')) or (${patinfo_admin3} = concat( ${patinfo_admin2},'OT')) or (${patinfo_admin4} = concat( ${patinfo_admin3},'OT'))</v>
      </c>
      <c r="J44" s="48" t="s">
        <v>79</v>
      </c>
      <c r="K44" s="48" t="s">
        <v>80</v>
      </c>
    </row>
    <row r="45" spans="1:14">
      <c r="A45" s="5" t="s">
        <v>179</v>
      </c>
      <c r="B45" s="3" t="s">
        <v>180</v>
      </c>
      <c r="C45" s="3" t="s">
        <v>181</v>
      </c>
      <c r="D45" s="3" t="s">
        <v>182</v>
      </c>
      <c r="F45" s="15"/>
      <c r="H45" s="3" t="s">
        <v>183</v>
      </c>
      <c r="I45" s="3" t="s">
        <v>184</v>
      </c>
      <c r="J45" s="3" t="s">
        <v>131</v>
      </c>
      <c r="K45" s="3" t="s">
        <v>80</v>
      </c>
      <c r="M45" s="4"/>
      <c r="N45" s="4"/>
    </row>
    <row r="46" spans="1:14">
      <c r="A46" s="4" t="s">
        <v>185</v>
      </c>
      <c r="B46" s="3" t="s">
        <v>186</v>
      </c>
      <c r="C46" s="3" t="s">
        <v>187</v>
      </c>
      <c r="D46" s="3" t="s">
        <v>188</v>
      </c>
      <c r="F46" s="3" t="str">
        <f>"${"&amp;B45&amp;"} = '1'"</f>
        <v>${patinfo_gps_type} = '1'</v>
      </c>
      <c r="J46" s="3" t="s">
        <v>109</v>
      </c>
      <c r="M46" s="4"/>
      <c r="N46" s="4"/>
    </row>
    <row r="47" spans="1:14">
      <c r="A47" s="4" t="s">
        <v>189</v>
      </c>
      <c r="B47" s="3" t="s">
        <v>190</v>
      </c>
      <c r="C47" s="3" t="s">
        <v>191</v>
      </c>
      <c r="D47" s="3" t="s">
        <v>192</v>
      </c>
      <c r="F47" s="3" t="str">
        <f>"${"&amp;B45&amp;"} = '2'"</f>
        <v>${patinfo_gps_type} = '2'</v>
      </c>
      <c r="J47" s="3" t="s">
        <v>122</v>
      </c>
      <c r="K47" s="3" t="s">
        <v>80</v>
      </c>
      <c r="L47" s="3" t="s">
        <v>193</v>
      </c>
      <c r="M47" s="4"/>
      <c r="N47" s="4"/>
    </row>
    <row r="48" spans="1:14">
      <c r="A48" s="4" t="s">
        <v>189</v>
      </c>
      <c r="B48" s="3" t="s">
        <v>194</v>
      </c>
      <c r="C48" s="3" t="s">
        <v>195</v>
      </c>
      <c r="D48" s="3" t="s">
        <v>196</v>
      </c>
      <c r="F48" s="3" t="str">
        <f>"${"&amp;B45&amp;"} = '2'"</f>
        <v>${patinfo_gps_type} = '2'</v>
      </c>
      <c r="J48" s="3" t="s">
        <v>122</v>
      </c>
      <c r="K48" s="3" t="s">
        <v>80</v>
      </c>
      <c r="L48" s="3" t="s">
        <v>197</v>
      </c>
      <c r="M48" s="4"/>
      <c r="N48" s="4"/>
    </row>
    <row r="49" spans="1:14" s="21" customFormat="1">
      <c r="A49" s="20" t="s">
        <v>95</v>
      </c>
      <c r="B49" s="20" t="s">
        <v>198</v>
      </c>
      <c r="C49" s="20"/>
      <c r="D49" s="20"/>
    </row>
    <row r="50" spans="1:14" s="8" customFormat="1" ht="14.1" customHeight="1">
      <c r="A50" s="8" t="s">
        <v>95</v>
      </c>
      <c r="B50" s="8" t="s">
        <v>199</v>
      </c>
    </row>
    <row r="51" spans="1:14">
      <c r="A51" s="4"/>
      <c r="B51" s="4"/>
      <c r="C51" s="4"/>
      <c r="D51" s="4"/>
    </row>
    <row r="52" spans="1:14" s="8" customFormat="1" ht="14.1" customHeight="1">
      <c r="A52" s="8" t="s">
        <v>66</v>
      </c>
      <c r="B52" s="8" t="str">
        <f>LOWER(IFERROR(SUBSTITUTE(RIGHT(C52,LEN(C52)-FIND(" ",C52,FIND(" ",C52)+1))," ", "_"),C52))</f>
        <v>clinical_information</v>
      </c>
      <c r="C52" s="8" t="s">
        <v>200</v>
      </c>
      <c r="D52" s="8" t="s">
        <v>201</v>
      </c>
      <c r="J52" s="19" t="s">
        <v>70</v>
      </c>
    </row>
    <row r="53" spans="1:14" s="9" customFormat="1">
      <c r="A53" s="9" t="s">
        <v>66</v>
      </c>
      <c r="B53" s="9" t="str">
        <f>SUBSTITUTE(LOWER(C53)," ","_")</f>
        <v>patient_clinical_course</v>
      </c>
      <c r="C53" s="9" t="s">
        <v>202</v>
      </c>
      <c r="D53" s="9" t="s">
        <v>203</v>
      </c>
      <c r="J53" s="9" t="s">
        <v>73</v>
      </c>
    </row>
    <row r="54" spans="1:14" s="49" customFormat="1">
      <c r="A54" s="49" t="s">
        <v>74</v>
      </c>
      <c r="B54" s="46" t="s">
        <v>204</v>
      </c>
      <c r="C54" s="46" t="s">
        <v>205</v>
      </c>
      <c r="D54" s="46" t="s">
        <v>206</v>
      </c>
      <c r="J54" s="49" t="s">
        <v>79</v>
      </c>
      <c r="K54" s="49" t="s">
        <v>80</v>
      </c>
      <c r="L54" s="46" t="s">
        <v>81</v>
      </c>
      <c r="M54" s="46" t="s">
        <v>82</v>
      </c>
      <c r="N54" s="49" t="s">
        <v>207</v>
      </c>
    </row>
    <row r="55" spans="1:14" s="15" customFormat="1">
      <c r="A55" s="15" t="s">
        <v>74</v>
      </c>
      <c r="B55" s="3" t="s">
        <v>208</v>
      </c>
      <c r="C55" s="3" t="s">
        <v>209</v>
      </c>
      <c r="D55" s="3" t="s">
        <v>210</v>
      </c>
      <c r="J55" s="15" t="s">
        <v>79</v>
      </c>
      <c r="L55" s="3" t="str">
        <f>".&lt;=today() and .&gt;=${"&amp;B54&amp;"}"</f>
        <v>.&lt;=today() and .&gt;=${patcourse_dateonset}</v>
      </c>
      <c r="M55" s="3" t="s">
        <v>211</v>
      </c>
      <c r="N55" s="15" t="s">
        <v>207</v>
      </c>
    </row>
    <row r="56" spans="1:14" s="49" customFormat="1">
      <c r="A56" s="49" t="s">
        <v>135</v>
      </c>
      <c r="B56" s="46" t="s">
        <v>212</v>
      </c>
      <c r="C56" s="46" t="s">
        <v>213</v>
      </c>
      <c r="D56" s="46" t="s">
        <v>214</v>
      </c>
      <c r="J56" s="49" t="s">
        <v>215</v>
      </c>
    </row>
    <row r="57" spans="1:14" s="49" customFormat="1">
      <c r="A57" s="49" t="s">
        <v>84</v>
      </c>
      <c r="B57" s="46" t="s">
        <v>216</v>
      </c>
      <c r="C57" s="46" t="s">
        <v>101</v>
      </c>
      <c r="D57" s="46" t="s">
        <v>217</v>
      </c>
      <c r="F57" s="51" t="str">
        <f>"${"&amp;B56&amp;"} = 1"</f>
        <v>${patcourse_admit} = 1</v>
      </c>
      <c r="J57" s="49" t="s">
        <v>79</v>
      </c>
      <c r="K57" s="49" t="s">
        <v>80</v>
      </c>
    </row>
    <row r="58" spans="1:14" s="49" customFormat="1">
      <c r="A58" s="49" t="s">
        <v>218</v>
      </c>
      <c r="B58" s="46" t="s">
        <v>219</v>
      </c>
      <c r="C58" s="46" t="s">
        <v>220</v>
      </c>
      <c r="D58" s="46" t="s">
        <v>221</v>
      </c>
      <c r="J58" s="49" t="s">
        <v>92</v>
      </c>
      <c r="K58" s="49" t="s">
        <v>80</v>
      </c>
    </row>
    <row r="59" spans="1:14" s="49" customFormat="1">
      <c r="A59" s="49" t="s">
        <v>74</v>
      </c>
      <c r="B59" s="46" t="s">
        <v>222</v>
      </c>
      <c r="C59" s="46" t="s">
        <v>223</v>
      </c>
      <c r="D59" s="46" t="s">
        <v>224</v>
      </c>
      <c r="F59" s="46" t="str">
        <f>"${"&amp;B58&amp;"}!=1"</f>
        <v>${patcourse_outcome}!=1</v>
      </c>
      <c r="J59" s="49" t="s">
        <v>79</v>
      </c>
      <c r="K59" s="49" t="s">
        <v>80</v>
      </c>
      <c r="L59" s="46" t="str">
        <f>".&lt;=today() and .&gt;=${"&amp;B54&amp;"}"</f>
        <v>.&lt;=today() and .&gt;=${patcourse_dateonset}</v>
      </c>
      <c r="M59" s="46" t="s">
        <v>211</v>
      </c>
      <c r="N59" s="49" t="s">
        <v>207</v>
      </c>
    </row>
    <row r="60" spans="1:14" s="21" customFormat="1">
      <c r="A60" s="20" t="s">
        <v>95</v>
      </c>
      <c r="B60" s="20" t="s">
        <v>225</v>
      </c>
      <c r="C60" s="20"/>
      <c r="D60" s="20"/>
    </row>
    <row r="61" spans="1:14">
      <c r="A61" s="4"/>
      <c r="B61" s="4"/>
      <c r="C61" s="4"/>
      <c r="D61" s="4"/>
    </row>
    <row r="62" spans="1:14" s="9" customFormat="1">
      <c r="A62" s="9" t="s">
        <v>66</v>
      </c>
      <c r="B62" s="9" t="str">
        <f>SUBSTITUTE(LOWER(C62)," ","_")</f>
        <v>patient_symptoms_at_presentation</v>
      </c>
      <c r="C62" s="9" t="s">
        <v>226</v>
      </c>
      <c r="D62" s="9" t="s">
        <v>227</v>
      </c>
      <c r="J62" s="9" t="s">
        <v>228</v>
      </c>
    </row>
    <row r="63" spans="1:14" s="12" customFormat="1">
      <c r="A63" s="15" t="s">
        <v>229</v>
      </c>
      <c r="B63" s="15" t="s">
        <v>230</v>
      </c>
      <c r="C63" s="15" t="s">
        <v>231</v>
      </c>
      <c r="D63" s="15" t="s">
        <v>232</v>
      </c>
      <c r="J63" s="15" t="s">
        <v>233</v>
      </c>
    </row>
    <row r="64" spans="1:14">
      <c r="A64" s="15" t="s">
        <v>234</v>
      </c>
      <c r="B64" s="15" t="s">
        <v>235</v>
      </c>
      <c r="C64" s="15" t="s">
        <v>236</v>
      </c>
      <c r="D64" s="15" t="s">
        <v>237</v>
      </c>
      <c r="J64" s="3" t="s">
        <v>118</v>
      </c>
    </row>
    <row r="65" spans="1:10">
      <c r="A65" s="15" t="s">
        <v>234</v>
      </c>
      <c r="B65" s="15" t="s">
        <v>238</v>
      </c>
      <c r="C65" s="15" t="s">
        <v>239</v>
      </c>
      <c r="D65" s="15" t="s">
        <v>240</v>
      </c>
      <c r="J65" s="3" t="s">
        <v>118</v>
      </c>
    </row>
    <row r="66" spans="1:10">
      <c r="A66" s="15" t="s">
        <v>234</v>
      </c>
      <c r="B66" s="15" t="s">
        <v>241</v>
      </c>
      <c r="C66" s="15" t="s">
        <v>242</v>
      </c>
      <c r="D66" s="15" t="s">
        <v>242</v>
      </c>
      <c r="J66" s="3" t="s">
        <v>118</v>
      </c>
    </row>
    <row r="67" spans="1:10">
      <c r="A67" s="15" t="s">
        <v>234</v>
      </c>
      <c r="B67" s="15" t="s">
        <v>243</v>
      </c>
      <c r="C67" s="15" t="s">
        <v>244</v>
      </c>
      <c r="D67" s="15" t="s">
        <v>245</v>
      </c>
      <c r="J67" s="3" t="s">
        <v>118</v>
      </c>
    </row>
    <row r="68" spans="1:10">
      <c r="A68" s="15" t="s">
        <v>234</v>
      </c>
      <c r="B68" s="15" t="s">
        <v>246</v>
      </c>
      <c r="C68" s="15" t="s">
        <v>247</v>
      </c>
      <c r="D68" s="15" t="s">
        <v>248</v>
      </c>
      <c r="J68" s="3" t="s">
        <v>118</v>
      </c>
    </row>
    <row r="69" spans="1:10">
      <c r="A69" s="15" t="s">
        <v>234</v>
      </c>
      <c r="B69" s="15" t="s">
        <v>249</v>
      </c>
      <c r="C69" s="15" t="s">
        <v>250</v>
      </c>
      <c r="D69" s="15" t="s">
        <v>251</v>
      </c>
      <c r="J69" s="3" t="s">
        <v>118</v>
      </c>
    </row>
    <row r="70" spans="1:10">
      <c r="A70" s="15" t="s">
        <v>234</v>
      </c>
      <c r="B70" s="15" t="s">
        <v>252</v>
      </c>
      <c r="C70" s="15" t="s">
        <v>253</v>
      </c>
      <c r="D70" s="15" t="s">
        <v>254</v>
      </c>
      <c r="J70" s="3" t="s">
        <v>118</v>
      </c>
    </row>
    <row r="71" spans="1:10">
      <c r="A71" s="15" t="s">
        <v>234</v>
      </c>
      <c r="B71" s="15" t="s">
        <v>255</v>
      </c>
      <c r="C71" s="15" t="s">
        <v>256</v>
      </c>
      <c r="D71" s="15" t="s">
        <v>257</v>
      </c>
      <c r="J71" s="3" t="s">
        <v>118</v>
      </c>
    </row>
    <row r="72" spans="1:10">
      <c r="A72" s="15" t="s">
        <v>234</v>
      </c>
      <c r="B72" s="15" t="s">
        <v>258</v>
      </c>
      <c r="C72" s="15" t="s">
        <v>259</v>
      </c>
      <c r="D72" s="15" t="s">
        <v>260</v>
      </c>
      <c r="J72" s="3" t="s">
        <v>118</v>
      </c>
    </row>
    <row r="73" spans="1:10">
      <c r="A73" s="15" t="s">
        <v>234</v>
      </c>
      <c r="B73" s="15" t="s">
        <v>261</v>
      </c>
      <c r="C73" s="15" t="s">
        <v>262</v>
      </c>
      <c r="D73" s="15" t="s">
        <v>263</v>
      </c>
      <c r="J73" s="3" t="s">
        <v>118</v>
      </c>
    </row>
    <row r="74" spans="1:10">
      <c r="A74" s="15" t="s">
        <v>234</v>
      </c>
      <c r="B74" s="15" t="s">
        <v>264</v>
      </c>
      <c r="C74" s="15" t="s">
        <v>265</v>
      </c>
      <c r="D74" s="15" t="s">
        <v>266</v>
      </c>
      <c r="J74" s="3" t="s">
        <v>118</v>
      </c>
    </row>
    <row r="75" spans="1:10">
      <c r="A75" s="15" t="s">
        <v>234</v>
      </c>
      <c r="B75" s="15" t="s">
        <v>267</v>
      </c>
      <c r="C75" s="15" t="s">
        <v>268</v>
      </c>
      <c r="D75" s="15" t="s">
        <v>269</v>
      </c>
      <c r="F75" s="3" t="str">
        <f>"${"&amp;B74&amp;"}=1"</f>
        <v>${patsympt_pain}=1</v>
      </c>
      <c r="J75" s="3" t="s">
        <v>118</v>
      </c>
    </row>
    <row r="76" spans="1:10">
      <c r="A76" s="15" t="s">
        <v>234</v>
      </c>
      <c r="B76" s="15" t="s">
        <v>270</v>
      </c>
      <c r="C76" s="15" t="s">
        <v>271</v>
      </c>
      <c r="D76" s="15" t="s">
        <v>272</v>
      </c>
      <c r="F76" s="3" t="str">
        <f>"${"&amp;B74&amp;"}=1"</f>
        <v>${patsympt_pain}=1</v>
      </c>
      <c r="J76" s="3" t="s">
        <v>118</v>
      </c>
    </row>
    <row r="77" spans="1:10">
      <c r="A77" s="15" t="s">
        <v>234</v>
      </c>
      <c r="B77" s="15" t="s">
        <v>273</v>
      </c>
      <c r="C77" s="15" t="s">
        <v>274</v>
      </c>
      <c r="D77" s="15" t="s">
        <v>275</v>
      </c>
      <c r="F77" s="3" t="str">
        <f>"${"&amp;B74&amp;"}=1"</f>
        <v>${patsympt_pain}=1</v>
      </c>
      <c r="J77" s="3" t="s">
        <v>118</v>
      </c>
    </row>
    <row r="78" spans="1:10">
      <c r="A78" s="15" t="s">
        <v>234</v>
      </c>
      <c r="B78" s="15" t="s">
        <v>276</v>
      </c>
      <c r="C78" s="15" t="s">
        <v>277</v>
      </c>
      <c r="D78" s="15" t="s">
        <v>278</v>
      </c>
      <c r="F78" s="3" t="str">
        <f>"${"&amp;B74&amp;"}=1"</f>
        <v>${patsympt_pain}=1</v>
      </c>
      <c r="J78" s="3" t="s">
        <v>118</v>
      </c>
    </row>
    <row r="79" spans="1:10">
      <c r="A79" s="15" t="s">
        <v>234</v>
      </c>
      <c r="B79" s="15" t="s">
        <v>279</v>
      </c>
      <c r="C79" s="15" t="s">
        <v>280</v>
      </c>
      <c r="D79" s="15" t="s">
        <v>281</v>
      </c>
      <c r="J79" s="3" t="s">
        <v>118</v>
      </c>
    </row>
    <row r="80" spans="1:10">
      <c r="A80" s="15" t="s">
        <v>234</v>
      </c>
      <c r="B80" s="3" t="s">
        <v>282</v>
      </c>
      <c r="C80" s="3" t="s">
        <v>283</v>
      </c>
      <c r="D80" s="3" t="s">
        <v>284</v>
      </c>
      <c r="J80" s="3" t="s">
        <v>118</v>
      </c>
    </row>
    <row r="81" spans="1:10">
      <c r="A81" s="15" t="s">
        <v>84</v>
      </c>
      <c r="B81" s="3" t="s">
        <v>285</v>
      </c>
      <c r="C81" s="3" t="s">
        <v>286</v>
      </c>
      <c r="D81" s="3" t="s">
        <v>287</v>
      </c>
      <c r="J81" s="3" t="s">
        <v>233</v>
      </c>
    </row>
    <row r="82" spans="1:10" s="21" customFormat="1">
      <c r="A82" s="20" t="s">
        <v>95</v>
      </c>
      <c r="B82" s="20" t="s">
        <v>288</v>
      </c>
      <c r="C82" s="20"/>
      <c r="D82" s="20"/>
    </row>
    <row r="83" spans="1:10">
      <c r="A83" s="4"/>
      <c r="B83" s="4"/>
      <c r="C83" s="4"/>
      <c r="D83" s="4"/>
    </row>
    <row r="84" spans="1:10" s="9" customFormat="1">
      <c r="A84" s="9" t="s">
        <v>66</v>
      </c>
      <c r="B84" s="9" t="str">
        <f>SUBSTITUTE(LOWER(C84)," ","_")</f>
        <v>patient_signs_at_presentation</v>
      </c>
      <c r="C84" s="20" t="s">
        <v>289</v>
      </c>
      <c r="D84" s="9" t="s">
        <v>290</v>
      </c>
      <c r="J84" s="9" t="s">
        <v>228</v>
      </c>
    </row>
    <row r="85" spans="1:10" s="12" customFormat="1">
      <c r="A85" s="15" t="s">
        <v>229</v>
      </c>
      <c r="B85" s="15" t="s">
        <v>291</v>
      </c>
      <c r="C85" s="15" t="s">
        <v>292</v>
      </c>
      <c r="D85" s="15" t="s">
        <v>293</v>
      </c>
      <c r="J85" s="15" t="s">
        <v>233</v>
      </c>
    </row>
    <row r="86" spans="1:10" s="15" customFormat="1">
      <c r="A86" s="15" t="s">
        <v>234</v>
      </c>
      <c r="B86" s="3" t="s">
        <v>294</v>
      </c>
      <c r="C86" s="3" t="s">
        <v>295</v>
      </c>
      <c r="D86" s="3" t="s">
        <v>296</v>
      </c>
      <c r="J86" s="3" t="s">
        <v>118</v>
      </c>
    </row>
    <row r="87" spans="1:10" s="15" customFormat="1">
      <c r="A87" s="15" t="s">
        <v>234</v>
      </c>
      <c r="B87" s="3" t="s">
        <v>297</v>
      </c>
      <c r="C87" s="3" t="s">
        <v>298</v>
      </c>
      <c r="D87" s="3" t="s">
        <v>299</v>
      </c>
      <c r="J87" s="3" t="s">
        <v>118</v>
      </c>
    </row>
    <row r="88" spans="1:10" s="15" customFormat="1">
      <c r="A88" s="15" t="s">
        <v>234</v>
      </c>
      <c r="B88" s="3" t="s">
        <v>300</v>
      </c>
      <c r="C88" s="3" t="s">
        <v>301</v>
      </c>
      <c r="D88" s="3" t="s">
        <v>302</v>
      </c>
      <c r="J88" s="3" t="s">
        <v>118</v>
      </c>
    </row>
    <row r="89" spans="1:10" s="15" customFormat="1">
      <c r="A89" s="15" t="s">
        <v>234</v>
      </c>
      <c r="B89" s="3" t="s">
        <v>303</v>
      </c>
      <c r="C89" s="3" t="s">
        <v>304</v>
      </c>
      <c r="D89" s="3" t="s">
        <v>305</v>
      </c>
      <c r="J89" s="3" t="s">
        <v>118</v>
      </c>
    </row>
    <row r="90" spans="1:10" s="15" customFormat="1">
      <c r="A90" s="15" t="s">
        <v>234</v>
      </c>
      <c r="B90" s="3" t="s">
        <v>306</v>
      </c>
      <c r="C90" s="3" t="s">
        <v>307</v>
      </c>
      <c r="D90" s="3" t="s">
        <v>308</v>
      </c>
      <c r="J90" s="3" t="s">
        <v>118</v>
      </c>
    </row>
    <row r="91" spans="1:10" s="15" customFormat="1">
      <c r="A91" s="15" t="s">
        <v>234</v>
      </c>
      <c r="B91" s="3" t="s">
        <v>309</v>
      </c>
      <c r="C91" s="3" t="s">
        <v>310</v>
      </c>
      <c r="D91" s="3" t="s">
        <v>311</v>
      </c>
      <c r="J91" s="3" t="s">
        <v>118</v>
      </c>
    </row>
    <row r="92" spans="1:10" s="15" customFormat="1">
      <c r="A92" s="15" t="s">
        <v>234</v>
      </c>
      <c r="B92" s="3" t="s">
        <v>312</v>
      </c>
      <c r="C92" s="3" t="s">
        <v>313</v>
      </c>
      <c r="D92" s="3" t="s">
        <v>314</v>
      </c>
      <c r="J92" s="3" t="s">
        <v>118</v>
      </c>
    </row>
    <row r="93" spans="1:10" s="15" customFormat="1">
      <c r="A93" s="15" t="s">
        <v>234</v>
      </c>
      <c r="B93" s="3" t="s">
        <v>315</v>
      </c>
      <c r="C93" s="3" t="s">
        <v>316</v>
      </c>
      <c r="D93" s="3" t="s">
        <v>317</v>
      </c>
      <c r="J93" s="3" t="s">
        <v>118</v>
      </c>
    </row>
    <row r="94" spans="1:10" s="15" customFormat="1">
      <c r="A94" s="15" t="s">
        <v>234</v>
      </c>
      <c r="B94" s="3" t="s">
        <v>318</v>
      </c>
      <c r="C94" s="3" t="s">
        <v>319</v>
      </c>
      <c r="D94" s="3" t="s">
        <v>320</v>
      </c>
      <c r="J94" s="3" t="s">
        <v>118</v>
      </c>
    </row>
    <row r="95" spans="1:10" s="15" customFormat="1">
      <c r="A95" s="15" t="s">
        <v>234</v>
      </c>
      <c r="B95" s="3" t="s">
        <v>321</v>
      </c>
      <c r="C95" s="3" t="s">
        <v>322</v>
      </c>
      <c r="D95" s="3" t="s">
        <v>323</v>
      </c>
      <c r="J95" s="3" t="s">
        <v>118</v>
      </c>
    </row>
    <row r="96" spans="1:10" s="15" customFormat="1">
      <c r="A96" s="15" t="s">
        <v>84</v>
      </c>
      <c r="B96" s="3" t="s">
        <v>324</v>
      </c>
      <c r="C96" s="3" t="s">
        <v>325</v>
      </c>
      <c r="D96" s="3" t="s">
        <v>326</v>
      </c>
      <c r="F96" s="3" t="str">
        <f>"${"&amp;B95&amp;"}=1"</f>
        <v>${pat_sign_nymph}=1</v>
      </c>
      <c r="J96" s="3" t="s">
        <v>215</v>
      </c>
    </row>
    <row r="97" spans="1:14" s="15" customFormat="1">
      <c r="A97" s="15" t="s">
        <v>234</v>
      </c>
      <c r="B97" s="3" t="s">
        <v>327</v>
      </c>
      <c r="C97" s="3" t="s">
        <v>328</v>
      </c>
      <c r="D97" s="3" t="s">
        <v>329</v>
      </c>
      <c r="J97" s="3" t="s">
        <v>118</v>
      </c>
    </row>
    <row r="98" spans="1:14" s="15" customFormat="1">
      <c r="A98" s="15" t="s">
        <v>234</v>
      </c>
      <c r="B98" s="3" t="s">
        <v>330</v>
      </c>
      <c r="C98" s="3" t="s">
        <v>331</v>
      </c>
      <c r="D98" s="3" t="s">
        <v>332</v>
      </c>
      <c r="J98" s="3" t="s">
        <v>118</v>
      </c>
    </row>
    <row r="99" spans="1:14" s="15" customFormat="1">
      <c r="A99" s="15" t="s">
        <v>234</v>
      </c>
      <c r="B99" s="3" t="s">
        <v>333</v>
      </c>
      <c r="C99" s="3" t="s">
        <v>334</v>
      </c>
      <c r="D99" s="3" t="s">
        <v>335</v>
      </c>
      <c r="J99" s="3" t="s">
        <v>118</v>
      </c>
    </row>
    <row r="100" spans="1:14" s="15" customFormat="1">
      <c r="A100" s="15" t="s">
        <v>234</v>
      </c>
      <c r="B100" s="3" t="s">
        <v>336</v>
      </c>
      <c r="C100" s="3" t="s">
        <v>337</v>
      </c>
      <c r="D100" s="3" t="s">
        <v>338</v>
      </c>
      <c r="J100" s="3" t="s">
        <v>118</v>
      </c>
    </row>
    <row r="101" spans="1:14" s="15" customFormat="1">
      <c r="A101" s="15" t="s">
        <v>234</v>
      </c>
      <c r="B101" s="3" t="s">
        <v>339</v>
      </c>
      <c r="C101" s="3" t="s">
        <v>340</v>
      </c>
      <c r="D101" s="3" t="s">
        <v>341</v>
      </c>
      <c r="J101" s="3" t="s">
        <v>118</v>
      </c>
    </row>
    <row r="102" spans="1:14" s="15" customFormat="1">
      <c r="A102" s="15" t="s">
        <v>234</v>
      </c>
      <c r="B102" s="3" t="s">
        <v>342</v>
      </c>
      <c r="C102" s="3" t="s">
        <v>343</v>
      </c>
      <c r="D102" s="3" t="s">
        <v>344</v>
      </c>
      <c r="F102" s="3" t="str">
        <f>"${"&amp;B101&amp;"}='1'"</f>
        <v>${pat_sign_bleeds}='1'</v>
      </c>
      <c r="J102" s="3" t="s">
        <v>118</v>
      </c>
    </row>
    <row r="103" spans="1:14" s="15" customFormat="1">
      <c r="A103" s="15" t="s">
        <v>234</v>
      </c>
      <c r="B103" s="3" t="s">
        <v>345</v>
      </c>
      <c r="C103" s="3" t="s">
        <v>346</v>
      </c>
      <c r="D103" s="3" t="s">
        <v>347</v>
      </c>
      <c r="F103" s="3" t="str">
        <f>"${"&amp;B101&amp;"}='1'"</f>
        <v>${pat_sign_bleeds}='1'</v>
      </c>
      <c r="J103" s="3" t="s">
        <v>118</v>
      </c>
    </row>
    <row r="104" spans="1:14" s="15" customFormat="1">
      <c r="A104" s="15" t="s">
        <v>234</v>
      </c>
      <c r="B104" s="3" t="s">
        <v>348</v>
      </c>
      <c r="C104" s="3" t="s">
        <v>349</v>
      </c>
      <c r="D104" s="3" t="s">
        <v>350</v>
      </c>
      <c r="F104" s="3" t="str">
        <f>"${"&amp;B101&amp;"}='1'"</f>
        <v>${pat_sign_bleeds}='1'</v>
      </c>
      <c r="J104" s="3" t="s">
        <v>118</v>
      </c>
    </row>
    <row r="105" spans="1:14" s="15" customFormat="1">
      <c r="A105" s="15" t="s">
        <v>234</v>
      </c>
      <c r="B105" s="3" t="s">
        <v>351</v>
      </c>
      <c r="C105" s="3" t="s">
        <v>352</v>
      </c>
      <c r="D105" s="3" t="s">
        <v>353</v>
      </c>
      <c r="F105" s="15" t="str">
        <f>"${"&amp;B101&amp;"}='1'"</f>
        <v>${pat_sign_bleeds}='1'</v>
      </c>
      <c r="J105" s="3" t="s">
        <v>118</v>
      </c>
    </row>
    <row r="106" spans="1:14" s="15" customFormat="1">
      <c r="A106" s="15" t="s">
        <v>234</v>
      </c>
      <c r="B106" s="3" t="s">
        <v>354</v>
      </c>
      <c r="C106" s="3" t="s">
        <v>355</v>
      </c>
      <c r="D106" s="3" t="s">
        <v>356</v>
      </c>
      <c r="F106" s="15" t="str">
        <f>"${"&amp;B101&amp;"}='1'"</f>
        <v>${pat_sign_bleeds}='1'</v>
      </c>
      <c r="J106" s="3" t="s">
        <v>118</v>
      </c>
    </row>
    <row r="107" spans="1:14" s="15" customFormat="1">
      <c r="A107" s="15" t="s">
        <v>84</v>
      </c>
      <c r="B107" s="3" t="s">
        <v>357</v>
      </c>
      <c r="C107" s="3" t="s">
        <v>358</v>
      </c>
      <c r="D107" s="3" t="s">
        <v>359</v>
      </c>
      <c r="F107" s="15" t="str">
        <f>"${"&amp;B101&amp;"}='1'"</f>
        <v>${pat_sign_bleeds}='1'</v>
      </c>
      <c r="J107" s="3" t="s">
        <v>360</v>
      </c>
    </row>
    <row r="108" spans="1:14" s="15" customFormat="1">
      <c r="A108" s="15" t="s">
        <v>84</v>
      </c>
      <c r="B108" s="3" t="s">
        <v>361</v>
      </c>
      <c r="C108" s="3" t="s">
        <v>362</v>
      </c>
      <c r="D108" s="3" t="s">
        <v>363</v>
      </c>
      <c r="J108" s="15" t="s">
        <v>233</v>
      </c>
    </row>
    <row r="109" spans="1:14" s="21" customFormat="1">
      <c r="A109" s="20" t="s">
        <v>95</v>
      </c>
      <c r="B109" s="20" t="s">
        <v>364</v>
      </c>
      <c r="C109" s="20"/>
      <c r="D109" s="20"/>
    </row>
    <row r="110" spans="1:14" s="15" customFormat="1">
      <c r="B110" s="3"/>
      <c r="C110" s="3"/>
      <c r="D110" s="3"/>
    </row>
    <row r="111" spans="1:14" s="9" customFormat="1">
      <c r="A111" s="9" t="s">
        <v>66</v>
      </c>
      <c r="B111" s="9" t="str">
        <f>SUBSTITUTE(LOWER(C111)," ","_")</f>
        <v>patient_signs_at_presentation_part_2</v>
      </c>
      <c r="C111" s="20" t="s">
        <v>365</v>
      </c>
      <c r="D111" s="9" t="s">
        <v>366</v>
      </c>
      <c r="J111" s="9" t="s">
        <v>228</v>
      </c>
    </row>
    <row r="112" spans="1:14" s="15" customFormat="1">
      <c r="A112" s="15" t="s">
        <v>123</v>
      </c>
      <c r="B112" s="3" t="s">
        <v>367</v>
      </c>
      <c r="C112" s="3" t="s">
        <v>368</v>
      </c>
      <c r="D112" s="3" t="s">
        <v>369</v>
      </c>
      <c r="J112" s="15" t="s">
        <v>122</v>
      </c>
      <c r="L112" s="58" t="s">
        <v>370</v>
      </c>
      <c r="M112" s="15" t="s">
        <v>371</v>
      </c>
      <c r="N112" s="15" t="s">
        <v>372</v>
      </c>
    </row>
    <row r="113" spans="1:16" s="15" customFormat="1">
      <c r="A113" s="15" t="s">
        <v>123</v>
      </c>
      <c r="B113" s="3" t="s">
        <v>373</v>
      </c>
      <c r="C113" s="3" t="s">
        <v>374</v>
      </c>
      <c r="D113" s="3" t="s">
        <v>375</v>
      </c>
      <c r="J113" s="15" t="s">
        <v>122</v>
      </c>
      <c r="L113" s="58" t="s">
        <v>376</v>
      </c>
      <c r="M113" s="15" t="s">
        <v>377</v>
      </c>
      <c r="N113" s="15" t="s">
        <v>378</v>
      </c>
    </row>
    <row r="114" spans="1:16" s="15" customFormat="1">
      <c r="A114" s="15" t="s">
        <v>189</v>
      </c>
      <c r="B114" s="3" t="s">
        <v>379</v>
      </c>
      <c r="C114" s="3" t="s">
        <v>380</v>
      </c>
      <c r="D114" s="3" t="s">
        <v>381</v>
      </c>
      <c r="G114" s="26"/>
      <c r="J114" s="15" t="s">
        <v>122</v>
      </c>
      <c r="L114" s="15" t="s">
        <v>382</v>
      </c>
      <c r="M114" s="15" t="s">
        <v>383</v>
      </c>
      <c r="N114" s="15" t="s">
        <v>384</v>
      </c>
    </row>
    <row r="115" spans="1:16" s="15" customFormat="1">
      <c r="A115" s="15" t="s">
        <v>385</v>
      </c>
      <c r="B115" s="3" t="s">
        <v>386</v>
      </c>
      <c r="C115" s="3" t="s">
        <v>387</v>
      </c>
      <c r="D115" s="3" t="s">
        <v>388</v>
      </c>
      <c r="F115" s="15" t="str">
        <f>"${"&amp;B114&amp;"}&gt;0"</f>
        <v>${pat_sign_temp}&gt;0</v>
      </c>
      <c r="G115" s="15">
        <v>1</v>
      </c>
      <c r="J115" s="15" t="s">
        <v>118</v>
      </c>
      <c r="K115" s="15" t="s">
        <v>80</v>
      </c>
    </row>
    <row r="116" spans="1:16" s="15" customFormat="1">
      <c r="A116" s="15" t="s">
        <v>123</v>
      </c>
      <c r="B116" s="3" t="s">
        <v>389</v>
      </c>
      <c r="C116" s="3" t="s">
        <v>390</v>
      </c>
      <c r="D116" s="3" t="s">
        <v>391</v>
      </c>
      <c r="J116" s="15" t="s">
        <v>122</v>
      </c>
      <c r="L116" s="58" t="s">
        <v>392</v>
      </c>
      <c r="M116" s="15" t="s">
        <v>393</v>
      </c>
      <c r="N116" s="15" t="s">
        <v>394</v>
      </c>
    </row>
    <row r="117" spans="1:16" s="15" customFormat="1">
      <c r="A117" s="15" t="s">
        <v>123</v>
      </c>
      <c r="B117" s="3" t="s">
        <v>395</v>
      </c>
      <c r="C117" s="3" t="s">
        <v>396</v>
      </c>
      <c r="D117" s="3" t="s">
        <v>397</v>
      </c>
      <c r="J117" s="15" t="s">
        <v>122</v>
      </c>
      <c r="L117" s="58" t="s">
        <v>398</v>
      </c>
      <c r="M117" s="15" t="s">
        <v>399</v>
      </c>
      <c r="N117" s="15" t="s">
        <v>400</v>
      </c>
    </row>
    <row r="118" spans="1:16" s="15" customFormat="1">
      <c r="A118" s="15" t="s">
        <v>123</v>
      </c>
      <c r="B118" s="3" t="s">
        <v>401</v>
      </c>
      <c r="C118" s="3" t="s">
        <v>402</v>
      </c>
      <c r="D118" s="3" t="s">
        <v>403</v>
      </c>
      <c r="J118" s="15" t="s">
        <v>122</v>
      </c>
      <c r="L118" s="58" t="s">
        <v>404</v>
      </c>
      <c r="M118" s="15" t="s">
        <v>405</v>
      </c>
      <c r="N118" s="15" t="s">
        <v>406</v>
      </c>
    </row>
    <row r="119" spans="1:16" s="15" customFormat="1">
      <c r="A119" s="15" t="s">
        <v>135</v>
      </c>
      <c r="B119" s="3" t="s">
        <v>407</v>
      </c>
      <c r="C119" s="3" t="s">
        <v>408</v>
      </c>
      <c r="D119" s="3" t="s">
        <v>409</v>
      </c>
      <c r="J119" s="3" t="s">
        <v>118</v>
      </c>
    </row>
    <row r="120" spans="1:16" s="15" customFormat="1">
      <c r="A120" s="15" t="s">
        <v>123</v>
      </c>
      <c r="B120" s="3" t="s">
        <v>410</v>
      </c>
      <c r="C120" s="3" t="s">
        <v>411</v>
      </c>
      <c r="D120" s="3" t="s">
        <v>412</v>
      </c>
      <c r="J120" s="15" t="s">
        <v>122</v>
      </c>
      <c r="L120" s="15" t="s">
        <v>413</v>
      </c>
      <c r="M120" s="15" t="s">
        <v>414</v>
      </c>
      <c r="N120" s="15" t="s">
        <v>415</v>
      </c>
    </row>
    <row r="121" spans="1:16" s="21" customFormat="1">
      <c r="A121" s="20" t="s">
        <v>95</v>
      </c>
      <c r="B121" s="20" t="s">
        <v>416</v>
      </c>
      <c r="C121" s="20"/>
      <c r="D121" s="20"/>
    </row>
    <row r="122" spans="1:16" s="14" customFormat="1">
      <c r="A122" s="13"/>
      <c r="B122" s="13"/>
      <c r="C122" s="13"/>
      <c r="D122" s="13"/>
    </row>
    <row r="123" spans="1:16" s="9" customFormat="1">
      <c r="A123" s="9" t="s">
        <v>66</v>
      </c>
      <c r="B123" s="9" t="str">
        <f>SUBSTITUTE(LOWER(C123)," ","_")</f>
        <v>underlying_conditions_and_comorbidity</v>
      </c>
      <c r="C123" s="20" t="s">
        <v>417</v>
      </c>
      <c r="D123" s="9" t="s">
        <v>418</v>
      </c>
      <c r="J123" s="9" t="s">
        <v>228</v>
      </c>
    </row>
    <row r="124" spans="1:16" s="9" customFormat="1">
      <c r="A124" s="28" t="s">
        <v>229</v>
      </c>
      <c r="B124" s="28" t="s">
        <v>419</v>
      </c>
      <c r="C124" s="24" t="s">
        <v>420</v>
      </c>
      <c r="D124" s="28" t="s">
        <v>421</v>
      </c>
      <c r="E124" s="28"/>
      <c r="F124" s="29"/>
      <c r="G124" s="29"/>
      <c r="H124" s="29"/>
      <c r="I124" s="29"/>
      <c r="J124" s="28" t="s">
        <v>233</v>
      </c>
      <c r="K124" s="29"/>
      <c r="L124" s="29"/>
      <c r="M124" s="29"/>
      <c r="N124" s="29"/>
      <c r="O124" s="29"/>
      <c r="P124" s="29"/>
    </row>
    <row r="125" spans="1:16" s="15" customFormat="1">
      <c r="A125" s="15" t="s">
        <v>234</v>
      </c>
      <c r="B125" s="15" t="s">
        <v>422</v>
      </c>
      <c r="C125" s="4" t="s">
        <v>423</v>
      </c>
      <c r="D125" s="15" t="s">
        <v>424</v>
      </c>
      <c r="J125" s="15" t="s">
        <v>122</v>
      </c>
    </row>
    <row r="126" spans="1:16" s="15" customFormat="1">
      <c r="A126" s="15" t="s">
        <v>234</v>
      </c>
      <c r="B126" s="15" t="s">
        <v>425</v>
      </c>
      <c r="C126" s="4" t="s">
        <v>426</v>
      </c>
      <c r="D126" s="15" t="s">
        <v>427</v>
      </c>
      <c r="J126" s="15" t="s">
        <v>122</v>
      </c>
    </row>
    <row r="127" spans="1:16" s="15" customFormat="1">
      <c r="A127" s="15" t="s">
        <v>74</v>
      </c>
      <c r="B127" s="15" t="s">
        <v>428</v>
      </c>
      <c r="C127" s="4" t="s">
        <v>429</v>
      </c>
      <c r="D127" s="15" t="s">
        <v>430</v>
      </c>
      <c r="F127" s="3" t="str">
        <f>"${"&amp;B126&amp;"}='1'"</f>
        <v>${Comcond_partum}='1'</v>
      </c>
      <c r="J127" s="15" t="s">
        <v>79</v>
      </c>
      <c r="L127" s="3" t="s">
        <v>81</v>
      </c>
      <c r="M127" s="3" t="s">
        <v>82</v>
      </c>
      <c r="N127" s="27" t="s">
        <v>83</v>
      </c>
    </row>
    <row r="128" spans="1:16" s="15" customFormat="1">
      <c r="A128" s="15" t="s">
        <v>234</v>
      </c>
      <c r="B128" s="15" t="s">
        <v>431</v>
      </c>
      <c r="C128" s="4" t="s">
        <v>432</v>
      </c>
      <c r="D128" s="15" t="s">
        <v>433</v>
      </c>
      <c r="J128" s="15" t="s">
        <v>122</v>
      </c>
    </row>
    <row r="129" spans="1:11" s="15" customFormat="1">
      <c r="A129" s="15" t="s">
        <v>234</v>
      </c>
      <c r="B129" s="15" t="s">
        <v>434</v>
      </c>
      <c r="C129" s="4" t="s">
        <v>435</v>
      </c>
      <c r="D129" s="15" t="s">
        <v>436</v>
      </c>
      <c r="J129" s="15" t="s">
        <v>122</v>
      </c>
    </row>
    <row r="130" spans="1:11" s="15" customFormat="1">
      <c r="A130" s="15" t="s">
        <v>234</v>
      </c>
      <c r="B130" s="15" t="s">
        <v>437</v>
      </c>
      <c r="C130" s="4" t="s">
        <v>438</v>
      </c>
      <c r="D130" s="15" t="s">
        <v>439</v>
      </c>
      <c r="J130" s="15" t="s">
        <v>122</v>
      </c>
    </row>
    <row r="131" spans="1:11" s="15" customFormat="1">
      <c r="A131" s="15" t="s">
        <v>84</v>
      </c>
      <c r="B131" s="15" t="s">
        <v>440</v>
      </c>
      <c r="C131" s="4" t="s">
        <v>441</v>
      </c>
      <c r="D131" s="15" t="s">
        <v>442</v>
      </c>
      <c r="F131" s="3" t="str">
        <f>"${"&amp;B130&amp;"}='1'"</f>
        <v>${Comcond_acutechro}='1'</v>
      </c>
      <c r="J131" s="15" t="s">
        <v>360</v>
      </c>
    </row>
    <row r="132" spans="1:11" s="15" customFormat="1">
      <c r="A132" s="15" t="s">
        <v>84</v>
      </c>
      <c r="B132" s="15" t="s">
        <v>443</v>
      </c>
      <c r="C132" s="4" t="s">
        <v>444</v>
      </c>
      <c r="D132" s="15" t="s">
        <v>445</v>
      </c>
      <c r="J132" s="15" t="s">
        <v>233</v>
      </c>
    </row>
    <row r="133" spans="1:11" s="21" customFormat="1">
      <c r="A133" s="20" t="s">
        <v>95</v>
      </c>
      <c r="B133" s="20" t="s">
        <v>446</v>
      </c>
      <c r="C133" s="20"/>
      <c r="D133" s="20"/>
    </row>
    <row r="134" spans="1:11" s="8" customFormat="1" ht="14.1" customHeight="1">
      <c r="A134" s="8" t="s">
        <v>95</v>
      </c>
      <c r="B134" s="8" t="s">
        <v>447</v>
      </c>
    </row>
    <row r="136" spans="1:11" s="8" customFormat="1" ht="14.1" customHeight="1">
      <c r="A136" s="8" t="s">
        <v>66</v>
      </c>
      <c r="B136" s="8" t="s">
        <v>448</v>
      </c>
      <c r="C136" s="8" t="s">
        <v>1456</v>
      </c>
      <c r="D136" s="8" t="s">
        <v>1457</v>
      </c>
      <c r="J136" s="23" t="str">
        <f>IF(mode="Desktop","","field-list")</f>
        <v>field-list</v>
      </c>
    </row>
    <row r="137" spans="1:11" s="21" customFormat="1">
      <c r="A137" s="20" t="s">
        <v>66</v>
      </c>
      <c r="B137" s="20" t="str">
        <f>SUBSTITUTE(LOWER(C137)," ","_")</f>
        <v>contacts</v>
      </c>
      <c r="C137" s="20" t="s">
        <v>449</v>
      </c>
      <c r="D137" s="20" t="s">
        <v>449</v>
      </c>
      <c r="J137" s="21" t="s">
        <v>360</v>
      </c>
    </row>
    <row r="138" spans="1:11" s="46" customFormat="1">
      <c r="A138" s="46" t="s">
        <v>135</v>
      </c>
      <c r="B138" s="46" t="s">
        <v>450</v>
      </c>
      <c r="C138" s="46" t="s">
        <v>451</v>
      </c>
      <c r="D138" s="46" t="s">
        <v>452</v>
      </c>
      <c r="J138" s="52" t="s">
        <v>453</v>
      </c>
      <c r="K138" s="46" t="s">
        <v>80</v>
      </c>
    </row>
    <row r="139" spans="1:11" s="16" customFormat="1">
      <c r="A139" s="16" t="s">
        <v>454</v>
      </c>
      <c r="B139" s="16" t="s">
        <v>455</v>
      </c>
      <c r="C139" s="16" t="s">
        <v>456</v>
      </c>
      <c r="F139" s="16" t="str">
        <f>"${"&amp;B138&amp;"}='1'"</f>
        <v>${expo_contact}='1'</v>
      </c>
      <c r="J139" s="30" t="str">
        <f>IF(mode="Desktop","","field-list")</f>
        <v>field-list</v>
      </c>
    </row>
    <row r="140" spans="1:11" s="46" customFormat="1">
      <c r="A140" s="46" t="s">
        <v>74</v>
      </c>
      <c r="B140" s="46" t="s">
        <v>457</v>
      </c>
      <c r="C140" s="46" t="s">
        <v>458</v>
      </c>
      <c r="D140" s="46" t="s">
        <v>459</v>
      </c>
      <c r="J140" s="52" t="s">
        <v>122</v>
      </c>
      <c r="K140" s="46" t="s">
        <v>80</v>
      </c>
    </row>
    <row r="141" spans="1:11" s="46" customFormat="1">
      <c r="A141" s="46" t="s">
        <v>84</v>
      </c>
      <c r="B141" s="46" t="s">
        <v>460</v>
      </c>
      <c r="C141" s="46" t="s">
        <v>461</v>
      </c>
      <c r="D141" s="46" t="s">
        <v>462</v>
      </c>
      <c r="J141" s="52" t="s">
        <v>122</v>
      </c>
      <c r="K141" s="46" t="s">
        <v>80</v>
      </c>
    </row>
    <row r="142" spans="1:11" s="46" customFormat="1">
      <c r="A142" s="46" t="s">
        <v>84</v>
      </c>
      <c r="B142" s="46" t="s">
        <v>463</v>
      </c>
      <c r="C142" s="46" t="s">
        <v>464</v>
      </c>
      <c r="D142" s="46" t="s">
        <v>465</v>
      </c>
      <c r="J142" s="52" t="s">
        <v>122</v>
      </c>
      <c r="K142" s="46" t="s">
        <v>80</v>
      </c>
    </row>
    <row r="143" spans="1:11" s="16" customFormat="1">
      <c r="A143" s="16" t="s">
        <v>466</v>
      </c>
      <c r="B143" s="16" t="s">
        <v>455</v>
      </c>
    </row>
    <row r="144" spans="1:11" s="21" customFormat="1">
      <c r="A144" s="20" t="s">
        <v>95</v>
      </c>
      <c r="B144" s="20" t="s">
        <v>455</v>
      </c>
      <c r="C144" s="20"/>
      <c r="D144" s="20"/>
    </row>
    <row r="145" spans="1:11" ht="15.95" customHeight="1"/>
    <row r="146" spans="1:11" s="21" customFormat="1">
      <c r="A146" s="20" t="s">
        <v>66</v>
      </c>
      <c r="B146" s="20" t="str">
        <f>SUBSTITUTE(LOWER(C146)," ","_")</f>
        <v>mass_gatherings</v>
      </c>
      <c r="C146" s="20" t="s">
        <v>467</v>
      </c>
      <c r="D146" s="20" t="s">
        <v>468</v>
      </c>
      <c r="J146" s="21" t="s">
        <v>360</v>
      </c>
    </row>
    <row r="147" spans="1:11">
      <c r="A147" s="3" t="s">
        <v>135</v>
      </c>
      <c r="B147" s="3" t="s">
        <v>469</v>
      </c>
      <c r="C147" s="3" t="s">
        <v>470</v>
      </c>
      <c r="D147" s="3" t="s">
        <v>471</v>
      </c>
      <c r="J147" s="17" t="s">
        <v>453</v>
      </c>
    </row>
    <row r="148" spans="1:11" s="16" customFormat="1">
      <c r="A148" s="16" t="s">
        <v>454</v>
      </c>
      <c r="B148" s="16" t="s">
        <v>472</v>
      </c>
      <c r="C148" s="16" t="s">
        <v>473</v>
      </c>
      <c r="F148" s="16" t="str">
        <f>"${"&amp;B147&amp;"}='1'"</f>
        <v>${expo_mass}='1'</v>
      </c>
      <c r="J148" s="30" t="str">
        <f>IF(mode="Desktop","","field-list")</f>
        <v>field-list</v>
      </c>
    </row>
    <row r="149" spans="1:11">
      <c r="A149" s="3" t="s">
        <v>74</v>
      </c>
      <c r="B149" s="3" t="s">
        <v>474</v>
      </c>
      <c r="C149" s="3" t="s">
        <v>76</v>
      </c>
      <c r="D149" s="3" t="s">
        <v>76</v>
      </c>
      <c r="J149" s="17" t="s">
        <v>122</v>
      </c>
    </row>
    <row r="150" spans="1:11">
      <c r="A150" s="3" t="s">
        <v>84</v>
      </c>
      <c r="B150" s="3" t="s">
        <v>475</v>
      </c>
      <c r="C150" s="3" t="s">
        <v>476</v>
      </c>
      <c r="D150" s="3" t="s">
        <v>477</v>
      </c>
      <c r="J150" s="17" t="s">
        <v>122</v>
      </c>
    </row>
    <row r="151" spans="1:11">
      <c r="A151" s="3" t="s">
        <v>84</v>
      </c>
      <c r="B151" s="3" t="s">
        <v>478</v>
      </c>
      <c r="C151" s="3" t="s">
        <v>479</v>
      </c>
      <c r="D151" s="3" t="s">
        <v>480</v>
      </c>
      <c r="J151" s="17" t="s">
        <v>122</v>
      </c>
    </row>
    <row r="152" spans="1:11" s="16" customFormat="1">
      <c r="A152" s="16" t="s">
        <v>466</v>
      </c>
    </row>
    <row r="153" spans="1:11" s="21" customFormat="1">
      <c r="A153" s="20" t="s">
        <v>95</v>
      </c>
      <c r="B153" s="20"/>
      <c r="C153" s="20"/>
      <c r="D153" s="20"/>
    </row>
    <row r="154" spans="1:11" ht="15.95" customHeight="1"/>
    <row r="155" spans="1:11" s="20" customFormat="1">
      <c r="A155" s="20" t="s">
        <v>66</v>
      </c>
      <c r="B155" s="20" t="s">
        <v>481</v>
      </c>
      <c r="C155" s="20" t="s">
        <v>482</v>
      </c>
      <c r="D155" s="20" t="s">
        <v>483</v>
      </c>
      <c r="J155" s="20" t="s">
        <v>109</v>
      </c>
    </row>
    <row r="156" spans="1:11" s="46" customFormat="1">
      <c r="A156" s="46" t="s">
        <v>135</v>
      </c>
      <c r="B156" s="46" t="s">
        <v>484</v>
      </c>
      <c r="C156" s="46" t="s">
        <v>485</v>
      </c>
      <c r="D156" s="46" t="s">
        <v>486</v>
      </c>
      <c r="J156" s="46" t="s">
        <v>487</v>
      </c>
      <c r="K156" s="46" t="s">
        <v>80</v>
      </c>
    </row>
    <row r="157" spans="1:11" s="16" customFormat="1">
      <c r="A157" s="16" t="s">
        <v>454</v>
      </c>
      <c r="B157" s="16" t="s">
        <v>488</v>
      </c>
      <c r="C157" s="16" t="s">
        <v>489</v>
      </c>
      <c r="F157" s="16" t="str">
        <f>"${"&amp;B156&amp;"}='1'"</f>
        <v>${expo_travel}='1'</v>
      </c>
      <c r="J157" s="30" t="str">
        <f>IF(mode="Desktop","","field-list")</f>
        <v>field-list</v>
      </c>
    </row>
    <row r="158" spans="1:11" s="46" customFormat="1">
      <c r="A158" s="46" t="s">
        <v>74</v>
      </c>
      <c r="B158" s="46" t="s">
        <v>490</v>
      </c>
      <c r="C158" s="46" t="s">
        <v>76</v>
      </c>
      <c r="D158" s="46" t="s">
        <v>76</v>
      </c>
      <c r="J158" s="46" t="s">
        <v>79</v>
      </c>
      <c r="K158" s="46" t="s">
        <v>80</v>
      </c>
    </row>
    <row r="159" spans="1:11" s="46" customFormat="1">
      <c r="A159" s="46" t="s">
        <v>84</v>
      </c>
      <c r="B159" s="46" t="s">
        <v>491</v>
      </c>
      <c r="C159" s="46" t="s">
        <v>476</v>
      </c>
      <c r="D159" s="46" t="s">
        <v>477</v>
      </c>
      <c r="J159" s="46" t="s">
        <v>79</v>
      </c>
      <c r="K159" s="46" t="s">
        <v>80</v>
      </c>
    </row>
    <row r="160" spans="1:11" s="16" customFormat="1">
      <c r="A160" s="16" t="s">
        <v>466</v>
      </c>
      <c r="B160" s="16" t="s">
        <v>488</v>
      </c>
    </row>
    <row r="161" spans="1:10" s="20" customFormat="1">
      <c r="A161" s="20" t="s">
        <v>95</v>
      </c>
      <c r="B161" s="20" t="s">
        <v>481</v>
      </c>
    </row>
    <row r="162" spans="1:10" ht="18" customHeight="1"/>
    <row r="163" spans="1:10" s="20" customFormat="1">
      <c r="A163" s="20" t="s">
        <v>66</v>
      </c>
      <c r="B163" s="20" t="str">
        <f>SUBSTITUTE(LOWER(C163)," ","_")</f>
        <v>treatment_history</v>
      </c>
      <c r="C163" s="20" t="s">
        <v>492</v>
      </c>
      <c r="D163" s="20" t="s">
        <v>493</v>
      </c>
      <c r="J163" s="20" t="str">
        <f>IF(mode="Desktop","w4","w4 field-list")</f>
        <v>w4 field-list</v>
      </c>
    </row>
    <row r="164" spans="1:10">
      <c r="A164" s="3" t="s">
        <v>135</v>
      </c>
      <c r="B164" s="3" t="s">
        <v>494</v>
      </c>
      <c r="C164" s="3" t="s">
        <v>495</v>
      </c>
      <c r="D164" s="3" t="s">
        <v>496</v>
      </c>
      <c r="J164" s="17" t="s">
        <v>487</v>
      </c>
    </row>
    <row r="165" spans="1:10">
      <c r="A165" s="3" t="s">
        <v>84</v>
      </c>
      <c r="B165" s="3" t="s">
        <v>497</v>
      </c>
      <c r="C165" s="3" t="s">
        <v>498</v>
      </c>
      <c r="D165" s="3" t="s">
        <v>499</v>
      </c>
      <c r="F165" s="3" t="str">
        <f>"${"&amp;B164&amp;"}='1'"</f>
        <v>${expo_traditreat}='1'</v>
      </c>
      <c r="J165" s="3" t="s">
        <v>79</v>
      </c>
    </row>
    <row r="166" spans="1:10" ht="15.95" customHeight="1">
      <c r="A166" s="3" t="s">
        <v>84</v>
      </c>
      <c r="B166" s="3" t="s">
        <v>500</v>
      </c>
      <c r="C166" s="3" t="s">
        <v>501</v>
      </c>
      <c r="D166" s="3" t="s">
        <v>502</v>
      </c>
      <c r="F166" s="3" t="str">
        <f>F165</f>
        <v>${expo_traditreat}='1'</v>
      </c>
      <c r="J166" s="3" t="s">
        <v>79</v>
      </c>
    </row>
    <row r="167" spans="1:10" s="20" customFormat="1">
      <c r="A167" s="20" t="s">
        <v>95</v>
      </c>
      <c r="B167" s="20" t="s">
        <v>503</v>
      </c>
    </row>
    <row r="169" spans="1:10" s="20" customFormat="1">
      <c r="A169" s="20" t="s">
        <v>66</v>
      </c>
      <c r="B169" s="20" t="str">
        <f>SUBSTITUTE(LOWER(C169)," ","_")</f>
        <v>animal_contact</v>
      </c>
      <c r="C169" s="20" t="s">
        <v>504</v>
      </c>
      <c r="D169" s="20" t="s">
        <v>505</v>
      </c>
      <c r="J169" s="20" t="str">
        <f>IF(mode="Desktop","w4","w4 field-list")</f>
        <v>w4 field-list</v>
      </c>
    </row>
    <row r="170" spans="1:10">
      <c r="A170" s="3" t="s">
        <v>135</v>
      </c>
      <c r="B170" s="3" t="s">
        <v>506</v>
      </c>
      <c r="C170" s="3" t="s">
        <v>507</v>
      </c>
      <c r="D170" s="3" t="s">
        <v>508</v>
      </c>
      <c r="J170" s="17" t="s">
        <v>215</v>
      </c>
    </row>
    <row r="171" spans="1:10">
      <c r="A171" s="3" t="s">
        <v>84</v>
      </c>
      <c r="B171" s="3" t="s">
        <v>509</v>
      </c>
      <c r="C171" s="3" t="s">
        <v>510</v>
      </c>
      <c r="D171" s="3" t="s">
        <v>511</v>
      </c>
      <c r="F171" s="3" t="str">
        <f>"${"&amp;B170&amp;"}='1'"</f>
        <v>${expo_anim}='1'</v>
      </c>
      <c r="J171" s="3" t="s">
        <v>79</v>
      </c>
    </row>
    <row r="172" spans="1:10">
      <c r="A172" s="3" t="s">
        <v>135</v>
      </c>
      <c r="B172" s="3" t="s">
        <v>512</v>
      </c>
      <c r="C172" s="3" t="s">
        <v>513</v>
      </c>
      <c r="D172" s="3" t="s">
        <v>514</v>
      </c>
      <c r="J172" s="17" t="s">
        <v>215</v>
      </c>
    </row>
    <row r="173" spans="1:10">
      <c r="A173" s="3" t="s">
        <v>84</v>
      </c>
      <c r="B173" s="3" t="s">
        <v>515</v>
      </c>
      <c r="C173" s="3" t="s">
        <v>510</v>
      </c>
      <c r="D173" s="3" t="s">
        <v>511</v>
      </c>
      <c r="F173" s="3" t="str">
        <f>"${"&amp;B172&amp;"}='1'"</f>
        <v>${expo_addanimal}='1'</v>
      </c>
      <c r="J173" s="3" t="s">
        <v>79</v>
      </c>
    </row>
    <row r="174" spans="1:10" s="20" customFormat="1">
      <c r="A174" s="20" t="s">
        <v>95</v>
      </c>
      <c r="B174" s="20" t="s">
        <v>516</v>
      </c>
    </row>
    <row r="176" spans="1:10" s="20" customFormat="1">
      <c r="A176" s="20" t="s">
        <v>66</v>
      </c>
      <c r="B176" s="20" t="str">
        <f>SUBSTITUTE(LOWER(C176)," ","_")</f>
        <v>food_and_beverages</v>
      </c>
      <c r="C176" s="20" t="s">
        <v>517</v>
      </c>
      <c r="D176" s="20" t="s">
        <v>518</v>
      </c>
      <c r="J176" s="20" t="str">
        <f>IF(mode="Desktop","w4","w4 field-list")</f>
        <v>w4 field-list</v>
      </c>
    </row>
    <row r="177" spans="1:10">
      <c r="A177" s="3" t="s">
        <v>135</v>
      </c>
      <c r="B177" s="3" t="s">
        <v>519</v>
      </c>
      <c r="C177" s="3" t="s">
        <v>520</v>
      </c>
      <c r="D177" s="3" t="s">
        <v>521</v>
      </c>
      <c r="J177" s="3" t="s">
        <v>215</v>
      </c>
    </row>
    <row r="178" spans="1:10">
      <c r="A178" s="3" t="s">
        <v>84</v>
      </c>
      <c r="B178" s="3" t="s">
        <v>522</v>
      </c>
      <c r="C178" s="3" t="s">
        <v>523</v>
      </c>
      <c r="D178" s="3" t="s">
        <v>524</v>
      </c>
      <c r="F178" s="3" t="str">
        <f>"${"&amp;B177&amp;"}='1'"</f>
        <v>${expo_suspect}='1'</v>
      </c>
      <c r="J178" s="3" t="s">
        <v>79</v>
      </c>
    </row>
    <row r="179" spans="1:10" s="20" customFormat="1">
      <c r="A179" s="20" t="s">
        <v>95</v>
      </c>
      <c r="B179" s="20" t="s">
        <v>525</v>
      </c>
    </row>
    <row r="180" spans="1:10">
      <c r="A180" s="4"/>
      <c r="B180" s="4"/>
      <c r="C180" s="4"/>
      <c r="D180" s="4"/>
    </row>
    <row r="181" spans="1:10" s="20" customFormat="1">
      <c r="A181" s="20" t="s">
        <v>66</v>
      </c>
      <c r="B181" s="20" t="str">
        <f>SUBSTITUTE(LOWER(C181)," ","_")</f>
        <v>other_observations</v>
      </c>
      <c r="C181" s="20" t="s">
        <v>526</v>
      </c>
      <c r="D181" s="20" t="s">
        <v>527</v>
      </c>
      <c r="J181" s="20" t="str">
        <f>IF(mode="Desktop","w4","w4 field-list")</f>
        <v>w4 field-list</v>
      </c>
    </row>
    <row r="182" spans="1:10">
      <c r="A182" s="3" t="s">
        <v>84</v>
      </c>
      <c r="B182" s="3" t="s">
        <v>528</v>
      </c>
      <c r="C182" s="3" t="s">
        <v>529</v>
      </c>
      <c r="D182" s="3" t="s">
        <v>530</v>
      </c>
      <c r="J182" s="3" t="s">
        <v>109</v>
      </c>
    </row>
    <row r="183" spans="1:10" s="20" customFormat="1">
      <c r="A183" s="20" t="s">
        <v>95</v>
      </c>
      <c r="B183" s="20" t="s">
        <v>531</v>
      </c>
    </row>
    <row r="184" spans="1:10" s="8" customFormat="1" ht="14.1" customHeight="1">
      <c r="A184" s="8" t="s">
        <v>95</v>
      </c>
      <c r="B184" s="66" t="s">
        <v>448</v>
      </c>
    </row>
    <row r="186" spans="1:10" s="8" customFormat="1" ht="14.1" customHeight="1">
      <c r="A186" s="8" t="s">
        <v>66</v>
      </c>
      <c r="B186" s="8" t="s">
        <v>532</v>
      </c>
      <c r="C186" s="8" t="s">
        <v>533</v>
      </c>
      <c r="D186" s="8" t="s">
        <v>534</v>
      </c>
      <c r="J186" s="8" t="str">
        <f>IF(mode="Desktop","","field-list")</f>
        <v>field-list</v>
      </c>
    </row>
    <row r="187" spans="1:10" s="20" customFormat="1">
      <c r="A187" s="20" t="s">
        <v>66</v>
      </c>
      <c r="B187" s="20" t="str">
        <f>SUBSTITUTE(LOWER(C187)," ","_")</f>
        <v>laboratory</v>
      </c>
      <c r="C187" s="20" t="s">
        <v>535</v>
      </c>
      <c r="D187" s="20" t="s">
        <v>536</v>
      </c>
      <c r="J187" s="20" t="str">
        <f>IF(mode="Desktop","w4","w4 field-list")</f>
        <v>w4 field-list</v>
      </c>
    </row>
    <row r="188" spans="1:10">
      <c r="A188" s="3" t="s">
        <v>84</v>
      </c>
      <c r="B188" s="3" t="s">
        <v>537</v>
      </c>
      <c r="C188" s="3" t="s">
        <v>538</v>
      </c>
      <c r="D188" s="3" t="s">
        <v>539</v>
      </c>
      <c r="J188" s="3" t="s">
        <v>79</v>
      </c>
    </row>
    <row r="189" spans="1:10">
      <c r="A189" s="3" t="s">
        <v>84</v>
      </c>
      <c r="B189" s="3" t="s">
        <v>540</v>
      </c>
      <c r="C189" s="3" t="s">
        <v>476</v>
      </c>
      <c r="D189" s="3" t="s">
        <v>541</v>
      </c>
      <c r="J189" s="3" t="s">
        <v>79</v>
      </c>
    </row>
    <row r="190" spans="1:10">
      <c r="A190" s="3" t="s">
        <v>542</v>
      </c>
      <c r="B190" s="3" t="s">
        <v>543</v>
      </c>
      <c r="C190" s="3" t="s">
        <v>544</v>
      </c>
      <c r="D190" s="3" t="s">
        <v>545</v>
      </c>
      <c r="J190" s="3" t="s">
        <v>487</v>
      </c>
    </row>
    <row r="191" spans="1:10" s="20" customFormat="1">
      <c r="A191" s="20" t="s">
        <v>95</v>
      </c>
      <c r="B191" s="20" t="s">
        <v>546</v>
      </c>
    </row>
    <row r="192" spans="1:10">
      <c r="A192" s="4"/>
      <c r="B192" s="4"/>
      <c r="C192" s="4"/>
      <c r="D192" s="4"/>
    </row>
    <row r="193" spans="1:14" s="20" customFormat="1">
      <c r="A193" s="20" t="s">
        <v>66</v>
      </c>
      <c r="B193" s="20" t="s">
        <v>547</v>
      </c>
      <c r="C193" s="20" t="s">
        <v>548</v>
      </c>
      <c r="D193" s="20" t="s">
        <v>549</v>
      </c>
      <c r="J193" s="20" t="s">
        <v>550</v>
      </c>
    </row>
    <row r="194" spans="1:14" s="16" customFormat="1">
      <c r="A194" s="16" t="s">
        <v>454</v>
      </c>
      <c r="B194" s="16" t="s">
        <v>551</v>
      </c>
      <c r="C194" s="16" t="s">
        <v>552</v>
      </c>
      <c r="J194" s="30" t="str">
        <f>IF(mode="Desktop","","field-list")</f>
        <v>field-list</v>
      </c>
    </row>
    <row r="195" spans="1:14">
      <c r="A195" s="3" t="s">
        <v>84</v>
      </c>
      <c r="B195" s="3" t="s">
        <v>553</v>
      </c>
      <c r="C195" s="3" t="s">
        <v>554</v>
      </c>
      <c r="D195" s="3" t="s">
        <v>555</v>
      </c>
      <c r="J195" s="3" t="s">
        <v>122</v>
      </c>
    </row>
    <row r="196" spans="1:14">
      <c r="A196" s="3" t="s">
        <v>74</v>
      </c>
      <c r="B196" s="3" t="s">
        <v>556</v>
      </c>
      <c r="C196" s="3" t="s">
        <v>557</v>
      </c>
      <c r="D196" s="3" t="s">
        <v>558</v>
      </c>
      <c r="J196" s="3" t="s">
        <v>122</v>
      </c>
    </row>
    <row r="197" spans="1:14">
      <c r="A197" s="3" t="s">
        <v>84</v>
      </c>
      <c r="B197" s="3" t="s">
        <v>559</v>
      </c>
      <c r="C197" s="3" t="s">
        <v>560</v>
      </c>
      <c r="D197" s="3" t="s">
        <v>561</v>
      </c>
      <c r="J197" s="3" t="s">
        <v>122</v>
      </c>
    </row>
    <row r="198" spans="1:14">
      <c r="A198" s="3" t="s">
        <v>562</v>
      </c>
      <c r="B198" s="3" t="s">
        <v>563</v>
      </c>
      <c r="C198" s="3" t="s">
        <v>564</v>
      </c>
      <c r="D198" s="3" t="s">
        <v>565</v>
      </c>
      <c r="J198" s="3" t="s">
        <v>131</v>
      </c>
    </row>
    <row r="199" spans="1:14">
      <c r="A199" s="3" t="s">
        <v>84</v>
      </c>
      <c r="B199" s="3" t="s">
        <v>566</v>
      </c>
      <c r="C199" s="3" t="s">
        <v>567</v>
      </c>
      <c r="D199" s="3" t="s">
        <v>568</v>
      </c>
      <c r="J199" s="3" t="s">
        <v>122</v>
      </c>
    </row>
    <row r="200" spans="1:14" s="16" customFormat="1">
      <c r="A200" s="16" t="s">
        <v>466</v>
      </c>
    </row>
    <row r="201" spans="1:14" s="20" customFormat="1">
      <c r="A201" s="20" t="s">
        <v>95</v>
      </c>
      <c r="B201" s="20" t="s">
        <v>569</v>
      </c>
    </row>
    <row r="202" spans="1:14">
      <c r="A202" s="4"/>
      <c r="B202" s="4"/>
      <c r="C202" s="4"/>
      <c r="D202" s="4"/>
    </row>
    <row r="203" spans="1:14" s="20" customFormat="1">
      <c r="A203" s="20" t="s">
        <v>66</v>
      </c>
      <c r="B203" s="20" t="str">
        <f>SUBSTITUTE(LOWER(C203)," ","_")</f>
        <v>lab_results</v>
      </c>
      <c r="C203" s="20" t="s">
        <v>570</v>
      </c>
      <c r="D203" s="20" t="s">
        <v>571</v>
      </c>
      <c r="J203" s="20" t="str">
        <f>IF(mode="Desktop","w6","w6 field-list")</f>
        <v>w6 field-list</v>
      </c>
    </row>
    <row r="204" spans="1:14">
      <c r="A204" s="3" t="s">
        <v>542</v>
      </c>
      <c r="B204" s="3" t="s">
        <v>572</v>
      </c>
      <c r="C204" s="3" t="s">
        <v>573</v>
      </c>
      <c r="D204" s="3" t="s">
        <v>574</v>
      </c>
      <c r="J204" s="3" t="s">
        <v>215</v>
      </c>
    </row>
    <row r="205" spans="1:14">
      <c r="A205" s="3" t="s">
        <v>542</v>
      </c>
      <c r="B205" s="3" t="s">
        <v>575</v>
      </c>
      <c r="C205" s="3" t="s">
        <v>576</v>
      </c>
      <c r="D205" s="3" t="s">
        <v>577</v>
      </c>
      <c r="J205" s="3" t="s">
        <v>215</v>
      </c>
    </row>
    <row r="206" spans="1:14">
      <c r="A206" s="3" t="s">
        <v>123</v>
      </c>
      <c r="B206" s="3" t="s">
        <v>578</v>
      </c>
      <c r="C206" s="3" t="s">
        <v>579</v>
      </c>
      <c r="D206" s="3" t="s">
        <v>580</v>
      </c>
      <c r="J206" s="3" t="s">
        <v>122</v>
      </c>
    </row>
    <row r="207" spans="1:14">
      <c r="A207" s="3" t="s">
        <v>84</v>
      </c>
      <c r="B207" s="3" t="str">
        <f>B206&amp;"_unit"</f>
        <v>lab_haemo_unit</v>
      </c>
      <c r="C207" s="3" t="str">
        <f>"Unit *("&amp;C206&amp;")*"</f>
        <v>Unit *(Haemoglobin)*</v>
      </c>
      <c r="D207" s="3" t="str">
        <f>"Unité *("&amp;D206&amp;")*"</f>
        <v>Unité *(Hémoglobine)*</v>
      </c>
      <c r="F207" s="3" t="str">
        <f>"${"&amp;B206&amp;"}&gt;"&amp;0</f>
        <v>${lab_haemo}&gt;0</v>
      </c>
      <c r="J207" s="3" t="s">
        <v>122</v>
      </c>
    </row>
    <row r="208" spans="1:14">
      <c r="A208" s="3" t="s">
        <v>123</v>
      </c>
      <c r="B208" s="3" t="s">
        <v>581</v>
      </c>
      <c r="C208" s="3" t="s">
        <v>582</v>
      </c>
      <c r="D208" s="3" t="s">
        <v>583</v>
      </c>
      <c r="J208" s="3" t="s">
        <v>122</v>
      </c>
      <c r="L208" s="58"/>
      <c r="M208" s="15"/>
      <c r="N208" s="15"/>
    </row>
    <row r="209" spans="1:14">
      <c r="A209" s="3" t="s">
        <v>84</v>
      </c>
      <c r="B209" s="3" t="str">
        <f>B208&amp;"_unit"</f>
        <v>lab_wbc_unit</v>
      </c>
      <c r="C209" s="3" t="str">
        <f>"Unit *("&amp;C208&amp;")*"</f>
        <v>Unit *(WBC count)*</v>
      </c>
      <c r="D209" s="3" t="str">
        <f>"Unité *("&amp;D208&amp;")*"</f>
        <v>Unité *(Total GB)*</v>
      </c>
      <c r="F209" s="3" t="str">
        <f>"${"&amp;B208&amp;"}&gt;"&amp;0</f>
        <v>${lab_wbc}&gt;0</v>
      </c>
      <c r="J209" s="3" t="s">
        <v>122</v>
      </c>
    </row>
    <row r="210" spans="1:14">
      <c r="A210" s="3" t="s">
        <v>123</v>
      </c>
      <c r="B210" s="3" t="s">
        <v>584</v>
      </c>
      <c r="C210" s="3" t="s">
        <v>585</v>
      </c>
      <c r="D210" s="3" t="s">
        <v>586</v>
      </c>
      <c r="J210" s="3" t="s">
        <v>122</v>
      </c>
      <c r="L210" s="58"/>
      <c r="M210" s="15"/>
      <c r="N210" s="15"/>
    </row>
    <row r="211" spans="1:14">
      <c r="A211" s="3" t="s">
        <v>84</v>
      </c>
      <c r="B211" s="3" t="str">
        <f>B210&amp;"_unit"</f>
        <v>lab_platelet_unit</v>
      </c>
      <c r="C211" s="3" t="str">
        <f>"Unit *("&amp;C210&amp;")*"</f>
        <v>Unit *(Platelets)*</v>
      </c>
      <c r="D211" s="3" t="str">
        <f>"Unité *("&amp;D210&amp;")*"</f>
        <v>Unité *(Plaquettes)*</v>
      </c>
      <c r="F211" s="3" t="str">
        <f>"${"&amp;B210&amp;"}&gt;"&amp;0</f>
        <v>${lab_platelet}&gt;0</v>
      </c>
      <c r="J211" s="3" t="s">
        <v>122</v>
      </c>
    </row>
    <row r="212" spans="1:14">
      <c r="A212" s="3" t="s">
        <v>189</v>
      </c>
      <c r="B212" s="3" t="s">
        <v>587</v>
      </c>
      <c r="C212" s="3" t="s">
        <v>588</v>
      </c>
      <c r="D212" s="3" t="s">
        <v>588</v>
      </c>
      <c r="J212" s="3" t="s">
        <v>122</v>
      </c>
      <c r="L212" s="58"/>
      <c r="M212" s="15"/>
      <c r="N212" s="15"/>
    </row>
    <row r="213" spans="1:14">
      <c r="A213" s="3" t="s">
        <v>84</v>
      </c>
      <c r="B213" s="3" t="str">
        <f>B212&amp;"_unit"</f>
        <v>lab_CRT_unit</v>
      </c>
      <c r="C213" s="3" t="str">
        <f>"Unit *("&amp;C212&amp;")*"</f>
        <v>Unit *(CRP)*</v>
      </c>
      <c r="D213" s="3" t="str">
        <f>"Unité *("&amp;D212&amp;")*"</f>
        <v>Unité *(CRP)*</v>
      </c>
      <c r="F213" s="3" t="str">
        <f>"${"&amp;B212&amp;"}&gt;"&amp;0</f>
        <v>${lab_CRT}&gt;0</v>
      </c>
      <c r="J213" s="3" t="s">
        <v>122</v>
      </c>
    </row>
    <row r="214" spans="1:14">
      <c r="A214" s="3" t="s">
        <v>123</v>
      </c>
      <c r="B214" s="3" t="s">
        <v>589</v>
      </c>
      <c r="C214" s="3" t="s">
        <v>590</v>
      </c>
      <c r="D214" s="3" t="s">
        <v>591</v>
      </c>
      <c r="J214" s="3" t="s">
        <v>122</v>
      </c>
    </row>
    <row r="215" spans="1:14">
      <c r="A215" s="3" t="s">
        <v>84</v>
      </c>
      <c r="B215" s="3" t="str">
        <f>B214&amp;"_unit"</f>
        <v>lab_potass_unit</v>
      </c>
      <c r="C215" s="3" t="str">
        <f>"Unit *("&amp;C214&amp;")*"</f>
        <v>Unit *(Potassium)*</v>
      </c>
      <c r="D215" s="3" t="str">
        <f>"Unité *("&amp;D214&amp;")*"</f>
        <v>Unité *(Potassium )*</v>
      </c>
    </row>
    <row r="216" spans="1:14">
      <c r="A216" s="3" t="s">
        <v>123</v>
      </c>
      <c r="B216" s="3" t="s">
        <v>592</v>
      </c>
      <c r="C216" s="3" t="s">
        <v>593</v>
      </c>
      <c r="D216" s="3" t="s">
        <v>593</v>
      </c>
      <c r="J216" s="3" t="s">
        <v>122</v>
      </c>
    </row>
    <row r="217" spans="1:14">
      <c r="A217" s="3" t="s">
        <v>84</v>
      </c>
      <c r="B217" s="3" t="str">
        <f>B216&amp;"_unit"</f>
        <v>lab_ALT_unit</v>
      </c>
      <c r="C217" s="3" t="str">
        <f>"Unit *("&amp;C216&amp;")*"</f>
        <v>Unit *(ALT/SGPT )*</v>
      </c>
      <c r="D217" s="3" t="str">
        <f>"Unité *("&amp;D216&amp;")*"</f>
        <v>Unité *(ALT/SGPT )*</v>
      </c>
    </row>
    <row r="218" spans="1:14">
      <c r="A218" s="3" t="s">
        <v>123</v>
      </c>
      <c r="B218" s="3" t="s">
        <v>594</v>
      </c>
      <c r="C218" s="3" t="s">
        <v>595</v>
      </c>
      <c r="D218" s="3" t="s">
        <v>596</v>
      </c>
      <c r="J218" s="3" t="s">
        <v>122</v>
      </c>
    </row>
    <row r="219" spans="1:14">
      <c r="A219" s="3" t="s">
        <v>84</v>
      </c>
      <c r="B219" s="3" t="str">
        <f>B218&amp;"_unit"</f>
        <v>lab_AST_unit</v>
      </c>
      <c r="C219" s="3" t="str">
        <f>"Unit *("&amp;C218&amp;")*"</f>
        <v>Unit *(AST/SGOT)*</v>
      </c>
      <c r="D219" s="3" t="str">
        <f>"Unité *("&amp;D218&amp;")*"</f>
        <v>Unité *(AST/SGOT )*</v>
      </c>
    </row>
    <row r="220" spans="1:14">
      <c r="A220" s="3" t="s">
        <v>123</v>
      </c>
      <c r="B220" s="3" t="s">
        <v>597</v>
      </c>
      <c r="C220" s="3" t="s">
        <v>598</v>
      </c>
      <c r="D220" s="3" t="s">
        <v>598</v>
      </c>
      <c r="J220" s="3" t="s">
        <v>122</v>
      </c>
    </row>
    <row r="221" spans="1:14">
      <c r="A221" s="3" t="s">
        <v>84</v>
      </c>
      <c r="B221" s="3" t="str">
        <f>B220&amp;"_unit"</f>
        <v>lab_lactate_unit</v>
      </c>
      <c r="C221" s="3" t="str">
        <f>"Unit *("&amp;C220&amp;")*"</f>
        <v>Unit *(Lactate)*</v>
      </c>
      <c r="D221" s="3" t="str">
        <f>"Unité *("&amp;D220&amp;")*"</f>
        <v>Unité *(Lactate)*</v>
      </c>
      <c r="F221" s="3" t="str">
        <f>"${"&amp;B220&amp;"}&gt;"&amp;0</f>
        <v>${lab_lactate}&gt;0</v>
      </c>
      <c r="J221" s="3" t="s">
        <v>122</v>
      </c>
    </row>
    <row r="222" spans="1:14">
      <c r="A222" s="3" t="s">
        <v>123</v>
      </c>
      <c r="B222" s="3" t="s">
        <v>599</v>
      </c>
      <c r="C222" s="3" t="s">
        <v>600</v>
      </c>
      <c r="D222" s="3" t="s">
        <v>601</v>
      </c>
      <c r="J222" s="3" t="s">
        <v>122</v>
      </c>
    </row>
    <row r="223" spans="1:14">
      <c r="A223" s="3" t="s">
        <v>84</v>
      </c>
      <c r="B223" s="3" t="str">
        <f>B222&amp;"_unit"</f>
        <v>lab_bili_unit</v>
      </c>
      <c r="C223" s="3" t="str">
        <f>"Unit *("&amp;C222&amp;")*"</f>
        <v>Unit *(Total bilirubin )*</v>
      </c>
      <c r="D223" s="3" t="str">
        <f>"Unité *("&amp;D222&amp;")*"</f>
        <v>Unité *(Bilirubine totale )*</v>
      </c>
    </row>
    <row r="224" spans="1:14">
      <c r="A224" s="3" t="s">
        <v>123</v>
      </c>
      <c r="B224" s="3" t="s">
        <v>602</v>
      </c>
      <c r="C224" s="3" t="s">
        <v>603</v>
      </c>
      <c r="D224" s="3" t="s">
        <v>604</v>
      </c>
      <c r="J224" s="3" t="s">
        <v>122</v>
      </c>
    </row>
    <row r="225" spans="1:14">
      <c r="A225" s="3" t="s">
        <v>84</v>
      </c>
      <c r="B225" s="3" t="str">
        <f>B224&amp;"_unit"</f>
        <v>lab_creat_unit</v>
      </c>
      <c r="C225" s="3" t="str">
        <f>"Unit *("&amp;C224&amp;")*"</f>
        <v>Unit *(Creatinine )*</v>
      </c>
      <c r="D225" s="3" t="str">
        <f>"Unité *("&amp;D224&amp;")*"</f>
        <v>Unité *(Créatinine)*</v>
      </c>
      <c r="F225" s="3" t="str">
        <f>"${"&amp;B224&amp;"}&gt;"&amp;0</f>
        <v>${lab_creat}&gt;0</v>
      </c>
      <c r="J225" s="3" t="s">
        <v>122</v>
      </c>
    </row>
    <row r="226" spans="1:14">
      <c r="A226" s="3" t="s">
        <v>123</v>
      </c>
      <c r="B226" s="3" t="s">
        <v>605</v>
      </c>
      <c r="C226" s="3" t="s">
        <v>606</v>
      </c>
      <c r="D226" s="3" t="s">
        <v>607</v>
      </c>
      <c r="J226" s="3" t="s">
        <v>122</v>
      </c>
    </row>
    <row r="227" spans="1:14">
      <c r="A227" s="3" t="s">
        <v>84</v>
      </c>
      <c r="B227" s="3" t="str">
        <f>B226&amp;"_unit"</f>
        <v>lab_urea_unit</v>
      </c>
      <c r="C227" s="3" t="str">
        <f>"Unit *("&amp;C226&amp;")*"</f>
        <v>Unit *(Urea )*</v>
      </c>
      <c r="D227" s="3" t="str">
        <f>"Unité *("&amp;D226&amp;")*"</f>
        <v>Unité *(Urée)*</v>
      </c>
      <c r="F227" s="3" t="str">
        <f>"${"&amp;B226&amp;"}&gt;"&amp;0</f>
        <v>${lab_urea}&gt;0</v>
      </c>
      <c r="J227" s="3" t="s">
        <v>122</v>
      </c>
    </row>
    <row r="228" spans="1:14">
      <c r="A228" s="3" t="s">
        <v>123</v>
      </c>
      <c r="B228" s="3" t="s">
        <v>608</v>
      </c>
      <c r="C228" s="3" t="s">
        <v>609</v>
      </c>
      <c r="D228" s="3" t="s">
        <v>610</v>
      </c>
      <c r="J228" s="3" t="s">
        <v>122</v>
      </c>
      <c r="L228" s="58"/>
      <c r="M228" s="15"/>
      <c r="N228" s="15"/>
    </row>
    <row r="229" spans="1:14">
      <c r="A229" s="3" t="s">
        <v>84</v>
      </c>
      <c r="B229" s="3" t="str">
        <f>B228&amp;"_unit"</f>
        <v>lab_kinase_unit</v>
      </c>
      <c r="C229" s="3" t="str">
        <f>"Unit *("&amp;C228&amp;")*"</f>
        <v>Unit *(Creatine kinase )*</v>
      </c>
      <c r="D229" s="3" t="str">
        <f>"Unité *("&amp;D228&amp;")*"</f>
        <v>Unité *(Créatine kinase)*</v>
      </c>
      <c r="L229" s="58"/>
      <c r="M229" s="15"/>
      <c r="N229" s="15"/>
    </row>
    <row r="230" spans="1:14">
      <c r="A230" s="3" t="s">
        <v>84</v>
      </c>
      <c r="B230" s="3" t="s">
        <v>611</v>
      </c>
      <c r="C230" s="3" t="s">
        <v>612</v>
      </c>
      <c r="D230" s="3" t="s">
        <v>613</v>
      </c>
      <c r="J230" s="3" t="s">
        <v>360</v>
      </c>
    </row>
    <row r="231" spans="1:14" s="20" customFormat="1">
      <c r="A231" s="20" t="s">
        <v>95</v>
      </c>
      <c r="B231" s="20" t="s">
        <v>614</v>
      </c>
    </row>
    <row r="232" spans="1:14">
      <c r="A232" s="4"/>
      <c r="B232" s="4"/>
      <c r="C232" s="4"/>
      <c r="D232" s="4"/>
    </row>
    <row r="233" spans="1:14" s="20" customFormat="1">
      <c r="A233" s="20" t="s">
        <v>66</v>
      </c>
      <c r="B233" s="20" t="s">
        <v>615</v>
      </c>
      <c r="C233" s="20" t="s">
        <v>616</v>
      </c>
      <c r="D233" s="20" t="s">
        <v>617</v>
      </c>
      <c r="J233" s="20" t="s">
        <v>618</v>
      </c>
    </row>
    <row r="234" spans="1:14">
      <c r="A234" s="3" t="s">
        <v>84</v>
      </c>
      <c r="B234" s="3" t="s">
        <v>619</v>
      </c>
      <c r="C234" s="3" t="s">
        <v>616</v>
      </c>
      <c r="D234" s="3" t="s">
        <v>617</v>
      </c>
      <c r="J234" s="3" t="s">
        <v>233</v>
      </c>
    </row>
    <row r="235" spans="1:14" s="20" customFormat="1">
      <c r="A235" s="20" t="s">
        <v>95</v>
      </c>
      <c r="B235" s="20" t="s">
        <v>615</v>
      </c>
    </row>
    <row r="236" spans="1:14" s="8" customFormat="1" ht="14.1" customHeight="1">
      <c r="A236" s="8" t="s">
        <v>95</v>
      </c>
      <c r="B236" s="8" t="s">
        <v>532</v>
      </c>
    </row>
  </sheetData>
  <phoneticPr fontId="6"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324"/>
  <sheetViews>
    <sheetView zoomScale="99" zoomScaleNormal="99" workbookViewId="0">
      <pane xSplit="2" ySplit="1" topLeftCell="C281" activePane="bottomRight" state="frozen"/>
      <selection pane="topRight" activeCell="C1" sqref="C1"/>
      <selection pane="bottomLeft" activeCell="A2" sqref="A2"/>
      <selection pane="bottomRight" activeCell="D41" sqref="D41:D46"/>
    </sheetView>
  </sheetViews>
  <sheetFormatPr defaultColWidth="10.625" defaultRowHeight="15"/>
  <cols>
    <col min="1" max="1" width="11.125" style="31" bestFit="1" customWidth="1"/>
    <col min="2" max="2" width="9.375" style="39" bestFit="1" customWidth="1"/>
    <col min="3" max="4" width="28.125" style="31" customWidth="1"/>
    <col min="5" max="7" width="13.125" style="31" bestFit="1" customWidth="1"/>
    <col min="8" max="16384" width="10.625" style="31"/>
  </cols>
  <sheetData>
    <row r="1" spans="1:7">
      <c r="A1" s="71" t="s">
        <v>620</v>
      </c>
      <c r="B1" s="72" t="s">
        <v>46</v>
      </c>
      <c r="C1" s="71" t="s">
        <v>47</v>
      </c>
      <c r="D1" s="71" t="s">
        <v>48</v>
      </c>
      <c r="E1" s="14"/>
      <c r="F1" s="14"/>
      <c r="G1" s="14"/>
    </row>
    <row r="2" spans="1:7" s="32" customFormat="1">
      <c r="B2" s="37"/>
    </row>
    <row r="3" spans="1:7">
      <c r="A3" s="31" t="s">
        <v>621</v>
      </c>
      <c r="B3" s="38">
        <v>1</v>
      </c>
      <c r="C3" s="3" t="s">
        <v>622</v>
      </c>
      <c r="D3" s="3" t="s">
        <v>623</v>
      </c>
    </row>
    <row r="4" spans="1:7">
      <c r="A4" s="31" t="s">
        <v>621</v>
      </c>
      <c r="B4" s="38">
        <v>2</v>
      </c>
      <c r="C4" s="3" t="s">
        <v>624</v>
      </c>
      <c r="D4" s="3" t="s">
        <v>625</v>
      </c>
    </row>
    <row r="5" spans="1:7" s="32" customFormat="1">
      <c r="B5" s="37"/>
    </row>
    <row r="6" spans="1:7">
      <c r="A6" s="31" t="s">
        <v>626</v>
      </c>
      <c r="B6" s="39">
        <v>1</v>
      </c>
      <c r="C6" s="3" t="s">
        <v>80</v>
      </c>
      <c r="D6" s="3" t="s">
        <v>627</v>
      </c>
    </row>
    <row r="7" spans="1:7">
      <c r="A7" s="31" t="s">
        <v>626</v>
      </c>
      <c r="B7" s="39">
        <v>2</v>
      </c>
      <c r="C7" s="31" t="s">
        <v>628</v>
      </c>
      <c r="D7" s="31" t="s">
        <v>629</v>
      </c>
    </row>
    <row r="8" spans="1:7" s="32" customFormat="1">
      <c r="B8" s="37"/>
    </row>
    <row r="9" spans="1:7">
      <c r="A9" s="31" t="s">
        <v>630</v>
      </c>
      <c r="B9" s="39">
        <v>1</v>
      </c>
      <c r="C9" s="3" t="s">
        <v>80</v>
      </c>
      <c r="D9" s="3" t="s">
        <v>627</v>
      </c>
    </row>
    <row r="10" spans="1:7">
      <c r="A10" s="31" t="s">
        <v>630</v>
      </c>
      <c r="B10" s="39">
        <v>2</v>
      </c>
      <c r="C10" s="31" t="s">
        <v>628</v>
      </c>
      <c r="D10" s="31" t="s">
        <v>629</v>
      </c>
    </row>
    <row r="11" spans="1:7">
      <c r="A11" s="31" t="s">
        <v>630</v>
      </c>
      <c r="B11" s="39">
        <v>9</v>
      </c>
      <c r="C11" s="31" t="s">
        <v>631</v>
      </c>
      <c r="D11" s="31" t="s">
        <v>631</v>
      </c>
    </row>
    <row r="12" spans="1:7" s="32" customFormat="1">
      <c r="B12" s="37"/>
    </row>
    <row r="13" spans="1:7">
      <c r="A13" s="31" t="s">
        <v>632</v>
      </c>
      <c r="B13" s="39">
        <v>1</v>
      </c>
      <c r="C13" s="31" t="s">
        <v>80</v>
      </c>
      <c r="D13" s="31" t="s">
        <v>627</v>
      </c>
    </row>
    <row r="14" spans="1:7" s="32" customFormat="1">
      <c r="B14" s="37"/>
    </row>
    <row r="15" spans="1:7" s="3" customFormat="1">
      <c r="A15" s="31" t="s">
        <v>633</v>
      </c>
      <c r="B15" s="38">
        <v>1</v>
      </c>
      <c r="C15" s="3" t="s">
        <v>634</v>
      </c>
      <c r="D15" s="3" t="s">
        <v>635</v>
      </c>
    </row>
    <row r="16" spans="1:7" s="3" customFormat="1">
      <c r="A16" s="31" t="s">
        <v>633</v>
      </c>
      <c r="B16" s="39">
        <v>2</v>
      </c>
      <c r="C16" s="3" t="s">
        <v>636</v>
      </c>
      <c r="D16" s="3" t="s">
        <v>637</v>
      </c>
    </row>
    <row r="17" spans="1:4" s="3" customFormat="1">
      <c r="A17" s="31" t="s">
        <v>633</v>
      </c>
      <c r="B17" s="38">
        <v>3</v>
      </c>
      <c r="C17" s="3" t="s">
        <v>638</v>
      </c>
      <c r="D17" s="3" t="s">
        <v>639</v>
      </c>
    </row>
    <row r="18" spans="1:4" s="32" customFormat="1">
      <c r="B18" s="37"/>
    </row>
    <row r="19" spans="1:4" s="3" customFormat="1">
      <c r="A19" s="31" t="s">
        <v>640</v>
      </c>
      <c r="B19" s="38">
        <v>1</v>
      </c>
      <c r="C19" s="3" t="s">
        <v>641</v>
      </c>
      <c r="D19" s="3" t="s">
        <v>642</v>
      </c>
    </row>
    <row r="20" spans="1:4" s="3" customFormat="1">
      <c r="A20" s="31" t="s">
        <v>640</v>
      </c>
      <c r="B20" s="38">
        <v>2</v>
      </c>
      <c r="C20" s="3" t="s">
        <v>643</v>
      </c>
      <c r="D20" s="3" t="s">
        <v>644</v>
      </c>
    </row>
    <row r="21" spans="1:4" s="3" customFormat="1">
      <c r="A21" s="31" t="s">
        <v>640</v>
      </c>
      <c r="B21" s="38">
        <v>3</v>
      </c>
      <c r="C21" s="3" t="s">
        <v>645</v>
      </c>
      <c r="D21" s="3" t="s">
        <v>646</v>
      </c>
    </row>
    <row r="22" spans="1:4" s="3" customFormat="1">
      <c r="A22" s="31" t="s">
        <v>640</v>
      </c>
      <c r="B22" s="38">
        <v>4</v>
      </c>
      <c r="C22" s="3" t="s">
        <v>647</v>
      </c>
      <c r="D22" s="3" t="s">
        <v>648</v>
      </c>
    </row>
    <row r="23" spans="1:4" s="3" customFormat="1">
      <c r="A23" s="31" t="s">
        <v>640</v>
      </c>
      <c r="B23" s="38">
        <v>9</v>
      </c>
      <c r="C23" s="3" t="s">
        <v>649</v>
      </c>
      <c r="D23" s="3" t="s">
        <v>650</v>
      </c>
    </row>
    <row r="24" spans="1:4" s="32" customFormat="1">
      <c r="B24" s="37"/>
    </row>
    <row r="25" spans="1:4" s="33" customFormat="1">
      <c r="A25" s="33" t="s">
        <v>651</v>
      </c>
      <c r="B25" s="40">
        <v>1</v>
      </c>
      <c r="C25" s="33" t="s">
        <v>652</v>
      </c>
      <c r="D25" s="33" t="s">
        <v>653</v>
      </c>
    </row>
    <row r="26" spans="1:4" s="33" customFormat="1">
      <c r="A26" s="33" t="s">
        <v>651</v>
      </c>
      <c r="B26" s="40">
        <v>2</v>
      </c>
      <c r="C26" s="33" t="s">
        <v>654</v>
      </c>
      <c r="D26" s="33" t="s">
        <v>655</v>
      </c>
    </row>
    <row r="27" spans="1:4" s="33" customFormat="1">
      <c r="A27" s="33" t="s">
        <v>651</v>
      </c>
      <c r="B27" s="40">
        <v>0</v>
      </c>
      <c r="C27" s="33" t="s">
        <v>656</v>
      </c>
      <c r="D27" s="33" t="s">
        <v>657</v>
      </c>
    </row>
    <row r="28" spans="1:4" s="32" customFormat="1">
      <c r="B28" s="37"/>
    </row>
    <row r="29" spans="1:4" s="15" customFormat="1">
      <c r="A29" s="4" t="s">
        <v>658</v>
      </c>
      <c r="B29" s="41">
        <v>1</v>
      </c>
      <c r="C29" s="3" t="s">
        <v>659</v>
      </c>
      <c r="D29" s="3" t="s">
        <v>659</v>
      </c>
    </row>
    <row r="30" spans="1:4" s="15" customFormat="1">
      <c r="A30" s="4" t="s">
        <v>658</v>
      </c>
      <c r="B30" s="41">
        <v>2</v>
      </c>
      <c r="C30" s="15" t="s">
        <v>660</v>
      </c>
      <c r="D30" s="15" t="s">
        <v>660</v>
      </c>
    </row>
    <row r="31" spans="1:4" s="32" customFormat="1">
      <c r="B31" s="37"/>
    </row>
    <row r="32" spans="1:4" s="32" customFormat="1">
      <c r="B32" s="37"/>
    </row>
    <row r="33" spans="1:7" s="15" customFormat="1">
      <c r="A33" s="3" t="s">
        <v>563</v>
      </c>
      <c r="B33" s="41">
        <v>1</v>
      </c>
      <c r="C33" s="15" t="s">
        <v>661</v>
      </c>
      <c r="D33" s="15" t="s">
        <v>662</v>
      </c>
    </row>
    <row r="34" spans="1:7" s="15" customFormat="1">
      <c r="A34" s="3" t="s">
        <v>563</v>
      </c>
      <c r="B34" s="41">
        <v>2</v>
      </c>
      <c r="C34" s="15" t="s">
        <v>663</v>
      </c>
      <c r="D34" s="15" t="s">
        <v>664</v>
      </c>
    </row>
    <row r="35" spans="1:7" s="15" customFormat="1">
      <c r="A35" s="3" t="s">
        <v>563</v>
      </c>
      <c r="B35" s="41">
        <v>9</v>
      </c>
      <c r="C35" s="15" t="s">
        <v>665</v>
      </c>
      <c r="D35" s="15" t="s">
        <v>666</v>
      </c>
    </row>
    <row r="36" spans="1:7" s="32" customFormat="1">
      <c r="B36" s="37"/>
    </row>
    <row r="37" spans="1:7">
      <c r="A37" s="15" t="s">
        <v>667</v>
      </c>
      <c r="B37" s="41" t="s">
        <v>668</v>
      </c>
      <c r="C37" s="15" t="s">
        <v>669</v>
      </c>
      <c r="D37" s="15" t="s">
        <v>670</v>
      </c>
      <c r="E37" s="3"/>
      <c r="F37" s="3"/>
      <c r="G37" s="3"/>
    </row>
    <row r="38" spans="1:7">
      <c r="A38" s="15" t="s">
        <v>667</v>
      </c>
      <c r="B38" s="41" t="s">
        <v>671</v>
      </c>
      <c r="C38" s="15" t="s">
        <v>672</v>
      </c>
      <c r="D38" s="15" t="s">
        <v>673</v>
      </c>
      <c r="E38" s="3"/>
      <c r="F38" s="3"/>
      <c r="G38" s="3"/>
    </row>
    <row r="39" spans="1:7">
      <c r="A39" s="15" t="s">
        <v>667</v>
      </c>
      <c r="B39" s="41" t="s">
        <v>674</v>
      </c>
      <c r="C39" s="15" t="s">
        <v>675</v>
      </c>
      <c r="D39" s="15" t="s">
        <v>676</v>
      </c>
      <c r="E39" s="3"/>
      <c r="F39" s="3"/>
      <c r="G39" s="3"/>
    </row>
    <row r="40" spans="1:7" s="32" customFormat="1">
      <c r="B40" s="37"/>
    </row>
    <row r="41" spans="1:7">
      <c r="A41" s="15" t="s">
        <v>677</v>
      </c>
      <c r="B41" s="41" t="s">
        <v>678</v>
      </c>
      <c r="C41" s="15" t="s">
        <v>679</v>
      </c>
      <c r="D41" s="15" t="s">
        <v>679</v>
      </c>
      <c r="E41" s="15" t="s">
        <v>668</v>
      </c>
      <c r="F41" s="3"/>
      <c r="G41" s="3"/>
    </row>
    <row r="42" spans="1:7">
      <c r="A42" s="15" t="s">
        <v>677</v>
      </c>
      <c r="B42" s="41" t="s">
        <v>680</v>
      </c>
      <c r="C42" s="15" t="s">
        <v>681</v>
      </c>
      <c r="D42" s="15" t="s">
        <v>681</v>
      </c>
      <c r="E42" s="15" t="s">
        <v>668</v>
      </c>
      <c r="F42" s="3"/>
      <c r="G42" s="3"/>
    </row>
    <row r="43" spans="1:7">
      <c r="A43" s="15" t="s">
        <v>677</v>
      </c>
      <c r="B43" s="41" t="s">
        <v>682</v>
      </c>
      <c r="C43" s="15" t="s">
        <v>683</v>
      </c>
      <c r="D43" s="15" t="s">
        <v>684</v>
      </c>
      <c r="E43" s="15" t="s">
        <v>668</v>
      </c>
      <c r="F43" s="3"/>
      <c r="G43" s="3"/>
    </row>
    <row r="44" spans="1:7">
      <c r="A44" s="15" t="s">
        <v>677</v>
      </c>
      <c r="B44" s="41" t="s">
        <v>685</v>
      </c>
      <c r="C44" s="15" t="s">
        <v>686</v>
      </c>
      <c r="D44" s="15" t="s">
        <v>686</v>
      </c>
      <c r="E44" s="15" t="s">
        <v>671</v>
      </c>
      <c r="F44" s="3"/>
      <c r="G44" s="3"/>
    </row>
    <row r="45" spans="1:7">
      <c r="A45" s="15" t="s">
        <v>677</v>
      </c>
      <c r="B45" s="41" t="s">
        <v>687</v>
      </c>
      <c r="C45" s="15" t="s">
        <v>688</v>
      </c>
      <c r="D45" s="15" t="s">
        <v>688</v>
      </c>
      <c r="E45" s="15" t="s">
        <v>671</v>
      </c>
      <c r="F45" s="3"/>
      <c r="G45" s="3"/>
    </row>
    <row r="46" spans="1:7">
      <c r="A46" s="15" t="s">
        <v>677</v>
      </c>
      <c r="B46" s="41" t="s">
        <v>689</v>
      </c>
      <c r="C46" s="15" t="s">
        <v>690</v>
      </c>
      <c r="D46" s="15" t="s">
        <v>691</v>
      </c>
      <c r="E46" s="15" t="s">
        <v>671</v>
      </c>
      <c r="F46" s="3"/>
      <c r="G46" s="3"/>
    </row>
    <row r="47" spans="1:7" s="36" customFormat="1">
      <c r="A47" s="34"/>
      <c r="B47" s="42"/>
      <c r="C47" s="34"/>
      <c r="D47" s="34"/>
      <c r="E47" s="34"/>
      <c r="F47" s="35"/>
      <c r="G47" s="35"/>
    </row>
    <row r="48" spans="1:7">
      <c r="A48" s="15" t="s">
        <v>692</v>
      </c>
      <c r="B48" s="41" t="s">
        <v>693</v>
      </c>
      <c r="C48" s="15" t="s">
        <v>694</v>
      </c>
      <c r="D48" s="15" t="s">
        <v>694</v>
      </c>
      <c r="E48" s="15" t="str">
        <f>LEFT(B48,2)</f>
        <v>AA</v>
      </c>
      <c r="F48" s="15" t="str">
        <f>LEFT(B48,4)</f>
        <v>AA01</v>
      </c>
      <c r="G48" s="3"/>
    </row>
    <row r="49" spans="1:7">
      <c r="A49" s="15" t="s">
        <v>692</v>
      </c>
      <c r="B49" s="41" t="s">
        <v>695</v>
      </c>
      <c r="C49" s="15" t="s">
        <v>696</v>
      </c>
      <c r="D49" s="15" t="s">
        <v>696</v>
      </c>
      <c r="E49" s="15" t="str">
        <f t="shared" ref="E49:E59" si="0">LEFT(B49,2)</f>
        <v>AA</v>
      </c>
      <c r="F49" s="15" t="str">
        <f t="shared" ref="F49:F59" si="1">LEFT(B49,4)</f>
        <v>AA01</v>
      </c>
      <c r="G49" s="3"/>
    </row>
    <row r="50" spans="1:7">
      <c r="A50" s="15" t="s">
        <v>692</v>
      </c>
      <c r="B50" s="41" t="s">
        <v>697</v>
      </c>
      <c r="C50" s="15" t="s">
        <v>698</v>
      </c>
      <c r="D50" s="15" t="s">
        <v>699</v>
      </c>
      <c r="E50" s="15" t="str">
        <f t="shared" si="0"/>
        <v>AA</v>
      </c>
      <c r="F50" s="15" t="str">
        <f t="shared" si="1"/>
        <v>AA01</v>
      </c>
      <c r="G50" s="3"/>
    </row>
    <row r="51" spans="1:7">
      <c r="A51" s="15" t="s">
        <v>692</v>
      </c>
      <c r="B51" s="41" t="s">
        <v>700</v>
      </c>
      <c r="C51" s="15" t="s">
        <v>701</v>
      </c>
      <c r="D51" s="15" t="s">
        <v>701</v>
      </c>
      <c r="E51" s="15" t="str">
        <f t="shared" si="0"/>
        <v>AA</v>
      </c>
      <c r="F51" s="15" t="str">
        <f t="shared" si="1"/>
        <v>AA02</v>
      </c>
      <c r="G51" s="3"/>
    </row>
    <row r="52" spans="1:7">
      <c r="A52" s="15" t="s">
        <v>692</v>
      </c>
      <c r="B52" s="41" t="s">
        <v>702</v>
      </c>
      <c r="C52" s="15" t="s">
        <v>703</v>
      </c>
      <c r="D52" s="15" t="s">
        <v>703</v>
      </c>
      <c r="E52" s="15" t="str">
        <f t="shared" si="0"/>
        <v>AA</v>
      </c>
      <c r="F52" s="15" t="str">
        <f t="shared" si="1"/>
        <v>AA02</v>
      </c>
      <c r="G52" s="3"/>
    </row>
    <row r="53" spans="1:7">
      <c r="A53" s="15" t="s">
        <v>692</v>
      </c>
      <c r="B53" s="41" t="s">
        <v>704</v>
      </c>
      <c r="C53" s="15" t="s">
        <v>705</v>
      </c>
      <c r="D53" s="15" t="s">
        <v>706</v>
      </c>
      <c r="E53" s="15" t="str">
        <f t="shared" si="0"/>
        <v>AA</v>
      </c>
      <c r="F53" s="15" t="str">
        <f t="shared" si="1"/>
        <v>AA02</v>
      </c>
      <c r="G53" s="3"/>
    </row>
    <row r="54" spans="1:7">
      <c r="A54" s="15" t="s">
        <v>692</v>
      </c>
      <c r="B54" s="41" t="s">
        <v>707</v>
      </c>
      <c r="C54" s="15" t="s">
        <v>708</v>
      </c>
      <c r="D54" s="15" t="s">
        <v>708</v>
      </c>
      <c r="E54" s="15" t="str">
        <f t="shared" si="0"/>
        <v>BB</v>
      </c>
      <c r="F54" s="15" t="str">
        <f t="shared" si="1"/>
        <v>BB01</v>
      </c>
      <c r="G54" s="3"/>
    </row>
    <row r="55" spans="1:7">
      <c r="A55" s="15" t="s">
        <v>692</v>
      </c>
      <c r="B55" s="41" t="s">
        <v>709</v>
      </c>
      <c r="C55" s="15" t="s">
        <v>710</v>
      </c>
      <c r="D55" s="15" t="s">
        <v>710</v>
      </c>
      <c r="E55" s="15" t="str">
        <f t="shared" si="0"/>
        <v>BB</v>
      </c>
      <c r="F55" s="15" t="str">
        <f t="shared" si="1"/>
        <v>BB01</v>
      </c>
      <c r="G55" s="3"/>
    </row>
    <row r="56" spans="1:7">
      <c r="A56" s="15" t="s">
        <v>692</v>
      </c>
      <c r="B56" s="41" t="s">
        <v>711</v>
      </c>
      <c r="C56" s="15" t="s">
        <v>712</v>
      </c>
      <c r="D56" s="15" t="s">
        <v>713</v>
      </c>
      <c r="E56" s="15" t="str">
        <f t="shared" si="0"/>
        <v>BB</v>
      </c>
      <c r="F56" s="15" t="str">
        <f t="shared" si="1"/>
        <v>BB01</v>
      </c>
      <c r="G56" s="3"/>
    </row>
    <row r="57" spans="1:7">
      <c r="A57" s="15" t="s">
        <v>692</v>
      </c>
      <c r="B57" s="41" t="s">
        <v>714</v>
      </c>
      <c r="C57" s="15" t="s">
        <v>715</v>
      </c>
      <c r="D57" s="15" t="s">
        <v>715</v>
      </c>
      <c r="E57" s="15" t="str">
        <f t="shared" si="0"/>
        <v>BB</v>
      </c>
      <c r="F57" s="15" t="str">
        <f t="shared" si="1"/>
        <v>BB02</v>
      </c>
      <c r="G57" s="3"/>
    </row>
    <row r="58" spans="1:7">
      <c r="A58" s="15" t="s">
        <v>692</v>
      </c>
      <c r="B58" s="41" t="s">
        <v>716</v>
      </c>
      <c r="C58" s="15" t="s">
        <v>717</v>
      </c>
      <c r="D58" s="15" t="s">
        <v>717</v>
      </c>
      <c r="E58" s="15" t="str">
        <f t="shared" si="0"/>
        <v>BB</v>
      </c>
      <c r="F58" s="15" t="str">
        <f t="shared" si="1"/>
        <v>BB02</v>
      </c>
      <c r="G58" s="3"/>
    </row>
    <row r="59" spans="1:7">
      <c r="A59" s="15" t="s">
        <v>692</v>
      </c>
      <c r="B59" s="41" t="s">
        <v>718</v>
      </c>
      <c r="C59" s="15" t="s">
        <v>719</v>
      </c>
      <c r="D59" s="15" t="s">
        <v>720</v>
      </c>
      <c r="E59" s="15" t="str">
        <f t="shared" si="0"/>
        <v>BB</v>
      </c>
      <c r="F59" s="15" t="str">
        <f t="shared" si="1"/>
        <v>BB02</v>
      </c>
      <c r="G59" s="3"/>
    </row>
    <row r="60" spans="1:7" s="36" customFormat="1">
      <c r="B60" s="43"/>
    </row>
    <row r="61" spans="1:7">
      <c r="A61" s="15" t="s">
        <v>721</v>
      </c>
      <c r="B61" s="41" t="s">
        <v>722</v>
      </c>
      <c r="C61" s="15" t="s">
        <v>723</v>
      </c>
      <c r="D61" s="15" t="s">
        <v>724</v>
      </c>
      <c r="E61" s="15" t="str">
        <f>LEFT(B61,2)</f>
        <v>AA</v>
      </c>
      <c r="F61" s="15" t="str">
        <f>LEFT(B61,4)</f>
        <v>AA01</v>
      </c>
      <c r="G61" s="15" t="str">
        <f>LEFT(B61,6)</f>
        <v>AA0101</v>
      </c>
    </row>
    <row r="62" spans="1:7">
      <c r="A62" s="15" t="s">
        <v>721</v>
      </c>
      <c r="B62" s="41" t="s">
        <v>725</v>
      </c>
      <c r="C62" s="15" t="s">
        <v>726</v>
      </c>
      <c r="D62" s="15" t="s">
        <v>727</v>
      </c>
      <c r="E62" s="15" t="str">
        <f t="shared" ref="E62:E84" si="2">LEFT(B62,2)</f>
        <v>AA</v>
      </c>
      <c r="F62" s="15" t="str">
        <f t="shared" ref="F62:F84" si="3">LEFT(B62,4)</f>
        <v>AA01</v>
      </c>
      <c r="G62" s="15" t="str">
        <f t="shared" ref="G62:G84" si="4">LEFT(B62,6)</f>
        <v>AA0101</v>
      </c>
    </row>
    <row r="63" spans="1:7">
      <c r="A63" s="15" t="s">
        <v>721</v>
      </c>
      <c r="B63" s="41" t="s">
        <v>728</v>
      </c>
      <c r="C63" s="15" t="s">
        <v>729</v>
      </c>
      <c r="D63" s="15" t="s">
        <v>730</v>
      </c>
      <c r="E63" s="15" t="str">
        <f t="shared" si="2"/>
        <v>AA</v>
      </c>
      <c r="F63" s="15" t="str">
        <f t="shared" si="3"/>
        <v>AA01</v>
      </c>
      <c r="G63" s="15" t="str">
        <f t="shared" si="4"/>
        <v>AA0101</v>
      </c>
    </row>
    <row r="64" spans="1:7">
      <c r="A64" s="15" t="s">
        <v>721</v>
      </c>
      <c r="B64" s="41" t="s">
        <v>731</v>
      </c>
      <c r="C64" s="15" t="s">
        <v>732</v>
      </c>
      <c r="D64" s="15" t="s">
        <v>733</v>
      </c>
      <c r="E64" s="15" t="str">
        <f t="shared" si="2"/>
        <v>AA</v>
      </c>
      <c r="F64" s="15" t="str">
        <f t="shared" si="3"/>
        <v>AA01</v>
      </c>
      <c r="G64" s="15" t="str">
        <f t="shared" si="4"/>
        <v>AA0102</v>
      </c>
    </row>
    <row r="65" spans="1:7">
      <c r="A65" s="15" t="s">
        <v>721</v>
      </c>
      <c r="B65" s="41" t="s">
        <v>734</v>
      </c>
      <c r="C65" s="15" t="s">
        <v>735</v>
      </c>
      <c r="D65" s="15" t="s">
        <v>736</v>
      </c>
      <c r="E65" s="15" t="str">
        <f t="shared" si="2"/>
        <v>AA</v>
      </c>
      <c r="F65" s="15" t="str">
        <f t="shared" si="3"/>
        <v>AA01</v>
      </c>
      <c r="G65" s="15" t="str">
        <f t="shared" si="4"/>
        <v>AA0102</v>
      </c>
    </row>
    <row r="66" spans="1:7">
      <c r="A66" s="15" t="s">
        <v>721</v>
      </c>
      <c r="B66" s="41" t="s">
        <v>737</v>
      </c>
      <c r="C66" s="15" t="s">
        <v>738</v>
      </c>
      <c r="D66" s="15" t="s">
        <v>739</v>
      </c>
      <c r="E66" s="15" t="str">
        <f t="shared" si="2"/>
        <v>AA</v>
      </c>
      <c r="F66" s="15" t="str">
        <f t="shared" si="3"/>
        <v>AA01</v>
      </c>
      <c r="G66" s="15" t="str">
        <f t="shared" si="4"/>
        <v>AA0102</v>
      </c>
    </row>
    <row r="67" spans="1:7">
      <c r="A67" s="15" t="s">
        <v>721</v>
      </c>
      <c r="B67" s="41" t="s">
        <v>740</v>
      </c>
      <c r="C67" s="15" t="s">
        <v>741</v>
      </c>
      <c r="D67" s="15" t="s">
        <v>742</v>
      </c>
      <c r="E67" s="15" t="str">
        <f t="shared" si="2"/>
        <v>AA</v>
      </c>
      <c r="F67" s="15" t="str">
        <f t="shared" si="3"/>
        <v>AA02</v>
      </c>
      <c r="G67" s="15" t="str">
        <f t="shared" si="4"/>
        <v>AA0201</v>
      </c>
    </row>
    <row r="68" spans="1:7">
      <c r="A68" s="15" t="s">
        <v>721</v>
      </c>
      <c r="B68" s="41" t="s">
        <v>743</v>
      </c>
      <c r="C68" s="15" t="s">
        <v>744</v>
      </c>
      <c r="D68" s="15" t="s">
        <v>745</v>
      </c>
      <c r="E68" s="15" t="str">
        <f t="shared" si="2"/>
        <v>AA</v>
      </c>
      <c r="F68" s="15" t="str">
        <f t="shared" si="3"/>
        <v>AA02</v>
      </c>
      <c r="G68" s="15" t="str">
        <f t="shared" si="4"/>
        <v>AA0201</v>
      </c>
    </row>
    <row r="69" spans="1:7">
      <c r="A69" s="15" t="s">
        <v>721</v>
      </c>
      <c r="B69" s="41" t="s">
        <v>746</v>
      </c>
      <c r="C69" s="15" t="s">
        <v>747</v>
      </c>
      <c r="D69" s="15" t="s">
        <v>748</v>
      </c>
      <c r="E69" s="15" t="str">
        <f t="shared" si="2"/>
        <v>AA</v>
      </c>
      <c r="F69" s="15" t="str">
        <f t="shared" si="3"/>
        <v>AA02</v>
      </c>
      <c r="G69" s="15" t="str">
        <f t="shared" si="4"/>
        <v>AA0201</v>
      </c>
    </row>
    <row r="70" spans="1:7">
      <c r="A70" s="15" t="s">
        <v>721</v>
      </c>
      <c r="B70" s="41" t="s">
        <v>749</v>
      </c>
      <c r="C70" s="15" t="s">
        <v>750</v>
      </c>
      <c r="D70" s="15" t="s">
        <v>751</v>
      </c>
      <c r="E70" s="15" t="str">
        <f t="shared" si="2"/>
        <v>AA</v>
      </c>
      <c r="F70" s="15" t="str">
        <f t="shared" si="3"/>
        <v>AA02</v>
      </c>
      <c r="G70" s="15" t="str">
        <f t="shared" si="4"/>
        <v>AA0202</v>
      </c>
    </row>
    <row r="71" spans="1:7">
      <c r="A71" s="15" t="s">
        <v>721</v>
      </c>
      <c r="B71" s="41" t="s">
        <v>752</v>
      </c>
      <c r="C71" s="15" t="s">
        <v>753</v>
      </c>
      <c r="D71" s="15" t="s">
        <v>754</v>
      </c>
      <c r="E71" s="15" t="str">
        <f t="shared" si="2"/>
        <v>AA</v>
      </c>
      <c r="F71" s="15" t="str">
        <f t="shared" si="3"/>
        <v>AA02</v>
      </c>
      <c r="G71" s="15" t="str">
        <f t="shared" si="4"/>
        <v>AA0202</v>
      </c>
    </row>
    <row r="72" spans="1:7">
      <c r="A72" s="15" t="s">
        <v>721</v>
      </c>
      <c r="B72" s="41" t="s">
        <v>755</v>
      </c>
      <c r="C72" s="15" t="s">
        <v>756</v>
      </c>
      <c r="D72" s="15" t="s">
        <v>757</v>
      </c>
      <c r="E72" s="15" t="str">
        <f t="shared" si="2"/>
        <v>AA</v>
      </c>
      <c r="F72" s="15" t="str">
        <f t="shared" si="3"/>
        <v>AA02</v>
      </c>
      <c r="G72" s="15" t="str">
        <f t="shared" si="4"/>
        <v>AA0202</v>
      </c>
    </row>
    <row r="73" spans="1:7">
      <c r="A73" s="15" t="s">
        <v>721</v>
      </c>
      <c r="B73" s="41" t="s">
        <v>758</v>
      </c>
      <c r="C73" s="15" t="s">
        <v>759</v>
      </c>
      <c r="D73" s="15" t="s">
        <v>760</v>
      </c>
      <c r="E73" s="15" t="str">
        <f t="shared" si="2"/>
        <v>BB</v>
      </c>
      <c r="F73" s="15" t="str">
        <f t="shared" si="3"/>
        <v>BB01</v>
      </c>
      <c r="G73" s="15" t="str">
        <f t="shared" si="4"/>
        <v>BB0101</v>
      </c>
    </row>
    <row r="74" spans="1:7">
      <c r="A74" s="15" t="s">
        <v>721</v>
      </c>
      <c r="B74" s="41" t="s">
        <v>761</v>
      </c>
      <c r="C74" s="15" t="s">
        <v>762</v>
      </c>
      <c r="D74" s="15" t="s">
        <v>763</v>
      </c>
      <c r="E74" s="15" t="str">
        <f t="shared" si="2"/>
        <v>BB</v>
      </c>
      <c r="F74" s="15" t="str">
        <f t="shared" si="3"/>
        <v>BB01</v>
      </c>
      <c r="G74" s="15" t="str">
        <f t="shared" si="4"/>
        <v>BB0101</v>
      </c>
    </row>
    <row r="75" spans="1:7">
      <c r="A75" s="15" t="s">
        <v>721</v>
      </c>
      <c r="B75" s="41" t="s">
        <v>764</v>
      </c>
      <c r="C75" s="15" t="s">
        <v>765</v>
      </c>
      <c r="D75" s="15" t="s">
        <v>766</v>
      </c>
      <c r="E75" s="15" t="str">
        <f t="shared" si="2"/>
        <v>BB</v>
      </c>
      <c r="F75" s="15" t="str">
        <f t="shared" si="3"/>
        <v>BB01</v>
      </c>
      <c r="G75" s="15" t="str">
        <f t="shared" si="4"/>
        <v>BB0101</v>
      </c>
    </row>
    <row r="76" spans="1:7">
      <c r="A76" s="15" t="s">
        <v>721</v>
      </c>
      <c r="B76" s="41" t="s">
        <v>767</v>
      </c>
      <c r="C76" s="15" t="s">
        <v>768</v>
      </c>
      <c r="D76" s="15" t="s">
        <v>769</v>
      </c>
      <c r="E76" s="15" t="str">
        <f t="shared" si="2"/>
        <v>BB</v>
      </c>
      <c r="F76" s="15" t="str">
        <f t="shared" si="3"/>
        <v>BB01</v>
      </c>
      <c r="G76" s="15" t="str">
        <f t="shared" si="4"/>
        <v>BB0102</v>
      </c>
    </row>
    <row r="77" spans="1:7">
      <c r="A77" s="15" t="s">
        <v>721</v>
      </c>
      <c r="B77" s="41" t="s">
        <v>770</v>
      </c>
      <c r="C77" s="15" t="s">
        <v>771</v>
      </c>
      <c r="D77" s="15" t="s">
        <v>772</v>
      </c>
      <c r="E77" s="15" t="str">
        <f t="shared" si="2"/>
        <v>BB</v>
      </c>
      <c r="F77" s="15" t="str">
        <f t="shared" si="3"/>
        <v>BB01</v>
      </c>
      <c r="G77" s="15" t="str">
        <f t="shared" si="4"/>
        <v>BB0102</v>
      </c>
    </row>
    <row r="78" spans="1:7">
      <c r="A78" s="15" t="s">
        <v>721</v>
      </c>
      <c r="B78" s="41" t="s">
        <v>773</v>
      </c>
      <c r="C78" s="15" t="s">
        <v>774</v>
      </c>
      <c r="D78" s="15" t="s">
        <v>775</v>
      </c>
      <c r="E78" s="15" t="str">
        <f t="shared" si="2"/>
        <v>BB</v>
      </c>
      <c r="F78" s="15" t="str">
        <f t="shared" si="3"/>
        <v>BB01</v>
      </c>
      <c r="G78" s="15" t="str">
        <f t="shared" si="4"/>
        <v>BB0102</v>
      </c>
    </row>
    <row r="79" spans="1:7">
      <c r="A79" s="15" t="s">
        <v>721</v>
      </c>
      <c r="B79" s="41" t="s">
        <v>776</v>
      </c>
      <c r="C79" s="15" t="s">
        <v>777</v>
      </c>
      <c r="D79" s="15" t="s">
        <v>778</v>
      </c>
      <c r="E79" s="15" t="str">
        <f t="shared" si="2"/>
        <v>BB</v>
      </c>
      <c r="F79" s="15" t="str">
        <f t="shared" si="3"/>
        <v>BB02</v>
      </c>
      <c r="G79" s="15" t="str">
        <f t="shared" si="4"/>
        <v>BB0201</v>
      </c>
    </row>
    <row r="80" spans="1:7">
      <c r="A80" s="15" t="s">
        <v>721</v>
      </c>
      <c r="B80" s="41" t="s">
        <v>779</v>
      </c>
      <c r="C80" s="15" t="s">
        <v>780</v>
      </c>
      <c r="D80" s="15" t="s">
        <v>781</v>
      </c>
      <c r="E80" s="15" t="str">
        <f t="shared" si="2"/>
        <v>BB</v>
      </c>
      <c r="F80" s="15" t="str">
        <f t="shared" si="3"/>
        <v>BB02</v>
      </c>
      <c r="G80" s="15" t="str">
        <f t="shared" si="4"/>
        <v>BB0201</v>
      </c>
    </row>
    <row r="81" spans="1:7">
      <c r="A81" s="15" t="s">
        <v>721</v>
      </c>
      <c r="B81" s="41" t="s">
        <v>782</v>
      </c>
      <c r="C81" s="15" t="s">
        <v>783</v>
      </c>
      <c r="D81" s="15" t="s">
        <v>784</v>
      </c>
      <c r="E81" s="15" t="str">
        <f t="shared" si="2"/>
        <v>BB</v>
      </c>
      <c r="F81" s="15" t="str">
        <f t="shared" si="3"/>
        <v>BB02</v>
      </c>
      <c r="G81" s="15" t="str">
        <f t="shared" si="4"/>
        <v>BB0201</v>
      </c>
    </row>
    <row r="82" spans="1:7">
      <c r="A82" s="15" t="s">
        <v>721</v>
      </c>
      <c r="B82" s="41" t="s">
        <v>785</v>
      </c>
      <c r="C82" s="15" t="s">
        <v>786</v>
      </c>
      <c r="D82" s="15" t="s">
        <v>787</v>
      </c>
      <c r="E82" s="15" t="str">
        <f t="shared" si="2"/>
        <v>BB</v>
      </c>
      <c r="F82" s="15" t="str">
        <f t="shared" si="3"/>
        <v>BB02</v>
      </c>
      <c r="G82" s="15" t="str">
        <f t="shared" si="4"/>
        <v>BB0202</v>
      </c>
    </row>
    <row r="83" spans="1:7">
      <c r="A83" s="15" t="s">
        <v>721</v>
      </c>
      <c r="B83" s="41" t="s">
        <v>788</v>
      </c>
      <c r="C83" s="15" t="s">
        <v>789</v>
      </c>
      <c r="D83" s="15" t="s">
        <v>790</v>
      </c>
      <c r="E83" s="15" t="str">
        <f t="shared" si="2"/>
        <v>BB</v>
      </c>
      <c r="F83" s="15" t="str">
        <f t="shared" si="3"/>
        <v>BB02</v>
      </c>
      <c r="G83" s="15" t="str">
        <f t="shared" si="4"/>
        <v>BB0202</v>
      </c>
    </row>
    <row r="84" spans="1:7">
      <c r="A84" s="15" t="s">
        <v>721</v>
      </c>
      <c r="B84" s="41" t="s">
        <v>791</v>
      </c>
      <c r="C84" s="15" t="s">
        <v>792</v>
      </c>
      <c r="D84" s="15" t="s">
        <v>793</v>
      </c>
      <c r="E84" s="15" t="str">
        <f t="shared" si="2"/>
        <v>BB</v>
      </c>
      <c r="F84" s="15" t="str">
        <f t="shared" si="3"/>
        <v>BB02</v>
      </c>
      <c r="G84" s="15" t="str">
        <f t="shared" si="4"/>
        <v>BB0202</v>
      </c>
    </row>
    <row r="85" spans="1:7" s="36" customFormat="1">
      <c r="B85" s="43"/>
    </row>
    <row r="86" spans="1:7">
      <c r="A86" s="31" t="s">
        <v>794</v>
      </c>
      <c r="B86" s="3" t="s">
        <v>795</v>
      </c>
      <c r="C86" s="3" t="s">
        <v>796</v>
      </c>
      <c r="D86" s="31" t="s">
        <v>796</v>
      </c>
    </row>
    <row r="87" spans="1:7">
      <c r="A87" s="31" t="s">
        <v>794</v>
      </c>
      <c r="B87" s="3" t="s">
        <v>797</v>
      </c>
      <c r="C87" s="3" t="s">
        <v>798</v>
      </c>
      <c r="D87" s="31" t="s">
        <v>798</v>
      </c>
    </row>
    <row r="88" spans="1:7">
      <c r="A88" s="31" t="s">
        <v>794</v>
      </c>
      <c r="B88" s="3" t="s">
        <v>799</v>
      </c>
      <c r="C88" s="3" t="s">
        <v>800</v>
      </c>
      <c r="D88" s="31" t="s">
        <v>800</v>
      </c>
    </row>
    <row r="89" spans="1:7">
      <c r="A89" s="31" t="s">
        <v>794</v>
      </c>
      <c r="B89" s="3" t="s">
        <v>801</v>
      </c>
      <c r="C89" s="3" t="s">
        <v>802</v>
      </c>
      <c r="D89" s="31" t="s">
        <v>802</v>
      </c>
    </row>
    <row r="90" spans="1:7">
      <c r="A90" s="31" t="s">
        <v>794</v>
      </c>
      <c r="B90" s="3" t="s">
        <v>803</v>
      </c>
      <c r="C90" s="3" t="s">
        <v>804</v>
      </c>
      <c r="D90" s="31" t="s">
        <v>805</v>
      </c>
    </row>
    <row r="91" spans="1:7">
      <c r="A91" s="31" t="s">
        <v>794</v>
      </c>
      <c r="B91" s="3" t="s">
        <v>806</v>
      </c>
      <c r="C91" s="3" t="s">
        <v>807</v>
      </c>
      <c r="D91" s="31" t="s">
        <v>808</v>
      </c>
    </row>
    <row r="92" spans="1:7">
      <c r="A92" s="31" t="s">
        <v>794</v>
      </c>
      <c r="B92" s="3" t="s">
        <v>809</v>
      </c>
      <c r="C92" s="3" t="s">
        <v>810</v>
      </c>
      <c r="D92" s="31" t="s">
        <v>811</v>
      </c>
    </row>
    <row r="93" spans="1:7">
      <c r="A93" s="31" t="s">
        <v>794</v>
      </c>
      <c r="B93" s="3" t="s">
        <v>812</v>
      </c>
      <c r="C93" s="3" t="s">
        <v>813</v>
      </c>
      <c r="D93" s="31" t="s">
        <v>814</v>
      </c>
    </row>
    <row r="94" spans="1:7">
      <c r="A94" s="31" t="s">
        <v>794</v>
      </c>
      <c r="B94" s="3" t="s">
        <v>815</v>
      </c>
      <c r="C94" s="3" t="s">
        <v>816</v>
      </c>
      <c r="D94" s="31" t="s">
        <v>817</v>
      </c>
    </row>
    <row r="95" spans="1:7">
      <c r="A95" s="31" t="s">
        <v>794</v>
      </c>
      <c r="B95" s="3" t="s">
        <v>818</v>
      </c>
      <c r="C95" s="3" t="s">
        <v>819</v>
      </c>
      <c r="D95" s="31" t="s">
        <v>820</v>
      </c>
    </row>
    <row r="96" spans="1:7">
      <c r="A96" s="31" t="s">
        <v>794</v>
      </c>
      <c r="B96" s="3" t="s">
        <v>821</v>
      </c>
      <c r="C96" s="3" t="s">
        <v>822</v>
      </c>
      <c r="D96" s="31" t="s">
        <v>823</v>
      </c>
    </row>
    <row r="97" spans="1:4">
      <c r="A97" s="31" t="s">
        <v>794</v>
      </c>
      <c r="B97" s="3" t="s">
        <v>824</v>
      </c>
      <c r="C97" s="3" t="s">
        <v>825</v>
      </c>
      <c r="D97" s="31" t="s">
        <v>826</v>
      </c>
    </row>
    <row r="98" spans="1:4">
      <c r="A98" s="31" t="s">
        <v>794</v>
      </c>
      <c r="B98" s="3" t="s">
        <v>827</v>
      </c>
      <c r="C98" s="3" t="s">
        <v>828</v>
      </c>
      <c r="D98" s="31" t="s">
        <v>829</v>
      </c>
    </row>
    <row r="99" spans="1:4">
      <c r="A99" s="31" t="s">
        <v>794</v>
      </c>
      <c r="B99" s="3" t="s">
        <v>830</v>
      </c>
      <c r="C99" s="3" t="s">
        <v>831</v>
      </c>
      <c r="D99" s="31" t="s">
        <v>832</v>
      </c>
    </row>
    <row r="100" spans="1:4">
      <c r="A100" s="31" t="s">
        <v>794</v>
      </c>
      <c r="B100" s="3" t="s">
        <v>833</v>
      </c>
      <c r="C100" s="3" t="s">
        <v>834</v>
      </c>
      <c r="D100" s="31" t="s">
        <v>835</v>
      </c>
    </row>
    <row r="101" spans="1:4">
      <c r="A101" s="31" t="s">
        <v>794</v>
      </c>
      <c r="B101" s="3" t="s">
        <v>836</v>
      </c>
      <c r="C101" s="3" t="s">
        <v>837</v>
      </c>
      <c r="D101" s="31" t="s">
        <v>837</v>
      </c>
    </row>
    <row r="102" spans="1:4">
      <c r="A102" s="31" t="s">
        <v>794</v>
      </c>
      <c r="B102" s="3" t="s">
        <v>838</v>
      </c>
      <c r="C102" s="3" t="s">
        <v>839</v>
      </c>
      <c r="D102" s="31" t="s">
        <v>840</v>
      </c>
    </row>
    <row r="103" spans="1:4">
      <c r="A103" s="31" t="s">
        <v>794</v>
      </c>
      <c r="B103" s="3" t="s">
        <v>841</v>
      </c>
      <c r="C103" s="3" t="s">
        <v>842</v>
      </c>
      <c r="D103" s="31" t="s">
        <v>843</v>
      </c>
    </row>
    <row r="104" spans="1:4">
      <c r="A104" s="31" t="s">
        <v>794</v>
      </c>
      <c r="B104" s="3" t="s">
        <v>844</v>
      </c>
      <c r="C104" s="3" t="s">
        <v>845</v>
      </c>
      <c r="D104" s="31" t="s">
        <v>846</v>
      </c>
    </row>
    <row r="105" spans="1:4">
      <c r="A105" s="31" t="s">
        <v>794</v>
      </c>
      <c r="B105" s="3" t="s">
        <v>847</v>
      </c>
      <c r="C105" s="3" t="s">
        <v>848</v>
      </c>
      <c r="D105" s="31" t="s">
        <v>848</v>
      </c>
    </row>
    <row r="106" spans="1:4">
      <c r="A106" s="31" t="s">
        <v>794</v>
      </c>
      <c r="B106" s="3" t="s">
        <v>849</v>
      </c>
      <c r="C106" s="3" t="s">
        <v>850</v>
      </c>
      <c r="D106" s="31" t="s">
        <v>850</v>
      </c>
    </row>
    <row r="107" spans="1:4">
      <c r="A107" s="31" t="s">
        <v>794</v>
      </c>
      <c r="B107" s="3" t="s">
        <v>851</v>
      </c>
      <c r="C107" s="3" t="s">
        <v>852</v>
      </c>
      <c r="D107" s="31" t="s">
        <v>853</v>
      </c>
    </row>
    <row r="108" spans="1:4">
      <c r="A108" s="31" t="s">
        <v>794</v>
      </c>
      <c r="B108" s="3" t="s">
        <v>854</v>
      </c>
      <c r="C108" s="3" t="s">
        <v>855</v>
      </c>
      <c r="D108" s="31" t="s">
        <v>856</v>
      </c>
    </row>
    <row r="109" spans="1:4">
      <c r="A109" s="31" t="s">
        <v>794</v>
      </c>
      <c r="B109" s="3" t="s">
        <v>857</v>
      </c>
      <c r="C109" s="3" t="s">
        <v>858</v>
      </c>
      <c r="D109" s="31" t="s">
        <v>858</v>
      </c>
    </row>
    <row r="110" spans="1:4">
      <c r="A110" s="31" t="s">
        <v>794</v>
      </c>
      <c r="B110" s="3" t="s">
        <v>859</v>
      </c>
      <c r="C110" s="3" t="s">
        <v>860</v>
      </c>
      <c r="D110" s="31" t="s">
        <v>861</v>
      </c>
    </row>
    <row r="111" spans="1:4">
      <c r="A111" s="31" t="s">
        <v>794</v>
      </c>
      <c r="B111" s="3" t="s">
        <v>862</v>
      </c>
      <c r="C111" s="3" t="s">
        <v>863</v>
      </c>
      <c r="D111" s="31" t="s">
        <v>864</v>
      </c>
    </row>
    <row r="112" spans="1:4">
      <c r="A112" s="31" t="s">
        <v>794</v>
      </c>
      <c r="B112" s="3" t="s">
        <v>865</v>
      </c>
      <c r="C112" s="3" t="s">
        <v>866</v>
      </c>
      <c r="D112" s="31" t="s">
        <v>867</v>
      </c>
    </row>
    <row r="113" spans="1:4">
      <c r="A113" s="31" t="s">
        <v>794</v>
      </c>
      <c r="B113" s="3" t="s">
        <v>868</v>
      </c>
      <c r="C113" s="3" t="s">
        <v>869</v>
      </c>
      <c r="D113" s="31" t="s">
        <v>869</v>
      </c>
    </row>
    <row r="114" spans="1:4">
      <c r="A114" s="31" t="s">
        <v>794</v>
      </c>
      <c r="B114" s="3" t="s">
        <v>870</v>
      </c>
      <c r="C114" s="3" t="s">
        <v>871</v>
      </c>
      <c r="D114" s="31" t="s">
        <v>872</v>
      </c>
    </row>
    <row r="115" spans="1:4">
      <c r="A115" s="31" t="s">
        <v>794</v>
      </c>
      <c r="B115" s="3" t="s">
        <v>873</v>
      </c>
      <c r="C115" s="3" t="s">
        <v>874</v>
      </c>
      <c r="D115" s="31" t="s">
        <v>875</v>
      </c>
    </row>
    <row r="116" spans="1:4">
      <c r="A116" s="31" t="s">
        <v>794</v>
      </c>
      <c r="B116" s="3" t="s">
        <v>876</v>
      </c>
      <c r="C116" s="3" t="s">
        <v>877</v>
      </c>
      <c r="D116" s="31" t="s">
        <v>878</v>
      </c>
    </row>
    <row r="117" spans="1:4">
      <c r="A117" s="31" t="s">
        <v>794</v>
      </c>
      <c r="B117" s="3" t="s">
        <v>671</v>
      </c>
      <c r="C117" s="3" t="s">
        <v>879</v>
      </c>
      <c r="D117" s="31" t="s">
        <v>880</v>
      </c>
    </row>
    <row r="118" spans="1:4">
      <c r="A118" s="31" t="s">
        <v>794</v>
      </c>
      <c r="B118" s="3" t="s">
        <v>881</v>
      </c>
      <c r="C118" s="3" t="s">
        <v>882</v>
      </c>
      <c r="D118" s="31" t="s">
        <v>883</v>
      </c>
    </row>
    <row r="119" spans="1:4">
      <c r="A119" s="31" t="s">
        <v>794</v>
      </c>
      <c r="B119" s="3" t="s">
        <v>884</v>
      </c>
      <c r="C119" s="3" t="s">
        <v>885</v>
      </c>
      <c r="D119" s="31" t="s">
        <v>886</v>
      </c>
    </row>
    <row r="120" spans="1:4">
      <c r="A120" s="31" t="s">
        <v>794</v>
      </c>
      <c r="B120" s="3" t="s">
        <v>887</v>
      </c>
      <c r="C120" s="3" t="s">
        <v>888</v>
      </c>
      <c r="D120" s="31" t="s">
        <v>888</v>
      </c>
    </row>
    <row r="121" spans="1:4">
      <c r="A121" s="31" t="s">
        <v>794</v>
      </c>
      <c r="B121" s="3" t="s">
        <v>889</v>
      </c>
      <c r="C121" s="3" t="s">
        <v>890</v>
      </c>
      <c r="D121" s="31" t="s">
        <v>891</v>
      </c>
    </row>
    <row r="122" spans="1:4">
      <c r="A122" s="31" t="s">
        <v>794</v>
      </c>
      <c r="B122" s="3" t="s">
        <v>892</v>
      </c>
      <c r="C122" s="3" t="s">
        <v>893</v>
      </c>
      <c r="D122" s="31" t="s">
        <v>893</v>
      </c>
    </row>
    <row r="123" spans="1:4">
      <c r="A123" s="31" t="s">
        <v>794</v>
      </c>
      <c r="B123" s="3" t="s">
        <v>894</v>
      </c>
      <c r="C123" s="3" t="s">
        <v>895</v>
      </c>
      <c r="D123" s="31" t="s">
        <v>896</v>
      </c>
    </row>
    <row r="124" spans="1:4">
      <c r="A124" s="31" t="s">
        <v>794</v>
      </c>
      <c r="B124" s="3" t="s">
        <v>897</v>
      </c>
      <c r="C124" s="3" t="s">
        <v>898</v>
      </c>
      <c r="D124" s="31" t="s">
        <v>899</v>
      </c>
    </row>
    <row r="125" spans="1:4">
      <c r="A125" s="31" t="s">
        <v>794</v>
      </c>
      <c r="B125" s="3" t="s">
        <v>900</v>
      </c>
      <c r="C125" s="3" t="s">
        <v>901</v>
      </c>
      <c r="D125" s="31" t="s">
        <v>902</v>
      </c>
    </row>
    <row r="126" spans="1:4">
      <c r="A126" s="31" t="s">
        <v>794</v>
      </c>
      <c r="B126" s="3" t="s">
        <v>903</v>
      </c>
      <c r="C126" s="3" t="s">
        <v>904</v>
      </c>
      <c r="D126" s="31" t="s">
        <v>905</v>
      </c>
    </row>
    <row r="127" spans="1:4">
      <c r="A127" s="31" t="s">
        <v>794</v>
      </c>
      <c r="B127" s="3" t="s">
        <v>906</v>
      </c>
      <c r="C127" s="3" t="s">
        <v>907</v>
      </c>
      <c r="D127" s="31" t="s">
        <v>907</v>
      </c>
    </row>
    <row r="128" spans="1:4">
      <c r="A128" s="31" t="s">
        <v>794</v>
      </c>
      <c r="B128" s="3" t="s">
        <v>908</v>
      </c>
      <c r="C128" s="3" t="s">
        <v>909</v>
      </c>
      <c r="D128" s="31" t="s">
        <v>910</v>
      </c>
    </row>
    <row r="129" spans="1:4">
      <c r="A129" s="31" t="s">
        <v>794</v>
      </c>
      <c r="B129" s="3" t="s">
        <v>911</v>
      </c>
      <c r="C129" s="3" t="s">
        <v>912</v>
      </c>
      <c r="D129" s="31" t="s">
        <v>913</v>
      </c>
    </row>
    <row r="130" spans="1:4">
      <c r="A130" s="31" t="s">
        <v>794</v>
      </c>
      <c r="B130" s="3" t="s">
        <v>914</v>
      </c>
      <c r="C130" s="3" t="s">
        <v>915</v>
      </c>
      <c r="D130" s="31" t="s">
        <v>916</v>
      </c>
    </row>
    <row r="131" spans="1:4">
      <c r="A131" s="31" t="s">
        <v>794</v>
      </c>
      <c r="B131" s="3" t="s">
        <v>917</v>
      </c>
      <c r="C131" s="3" t="s">
        <v>918</v>
      </c>
      <c r="D131" s="31" t="s">
        <v>919</v>
      </c>
    </row>
    <row r="132" spans="1:4">
      <c r="A132" s="31" t="s">
        <v>794</v>
      </c>
      <c r="B132" s="3" t="s">
        <v>920</v>
      </c>
      <c r="C132" s="3" t="s">
        <v>921</v>
      </c>
      <c r="D132" s="31" t="s">
        <v>921</v>
      </c>
    </row>
    <row r="133" spans="1:4">
      <c r="A133" s="31" t="s">
        <v>794</v>
      </c>
      <c r="B133" s="3" t="s">
        <v>922</v>
      </c>
      <c r="C133" s="3" t="s">
        <v>923</v>
      </c>
      <c r="D133" s="31" t="s">
        <v>923</v>
      </c>
    </row>
    <row r="134" spans="1:4">
      <c r="A134" s="31" t="s">
        <v>794</v>
      </c>
      <c r="B134" s="3" t="s">
        <v>924</v>
      </c>
      <c r="C134" s="3" t="s">
        <v>925</v>
      </c>
      <c r="D134" s="31" t="s">
        <v>925</v>
      </c>
    </row>
    <row r="135" spans="1:4">
      <c r="A135" s="31" t="s">
        <v>794</v>
      </c>
      <c r="B135" s="3" t="s">
        <v>926</v>
      </c>
      <c r="C135" s="3" t="s">
        <v>927</v>
      </c>
      <c r="D135" s="31" t="s">
        <v>927</v>
      </c>
    </row>
    <row r="136" spans="1:4">
      <c r="A136" s="31" t="s">
        <v>794</v>
      </c>
      <c r="B136" s="3" t="s">
        <v>928</v>
      </c>
      <c r="C136" s="3" t="s">
        <v>929</v>
      </c>
      <c r="D136" s="31" t="s">
        <v>930</v>
      </c>
    </row>
    <row r="137" spans="1:4">
      <c r="A137" s="31" t="s">
        <v>794</v>
      </c>
      <c r="B137" s="3" t="s">
        <v>931</v>
      </c>
      <c r="C137" s="3" t="s">
        <v>932</v>
      </c>
      <c r="D137" s="31" t="s">
        <v>933</v>
      </c>
    </row>
    <row r="138" spans="1:4">
      <c r="A138" s="31" t="s">
        <v>794</v>
      </c>
      <c r="B138" s="3" t="s">
        <v>934</v>
      </c>
      <c r="C138" s="3" t="s">
        <v>935</v>
      </c>
      <c r="D138" s="31" t="s">
        <v>936</v>
      </c>
    </row>
    <row r="139" spans="1:4">
      <c r="A139" s="31" t="s">
        <v>794</v>
      </c>
      <c r="B139" s="3" t="s">
        <v>937</v>
      </c>
      <c r="C139" s="3" t="s">
        <v>938</v>
      </c>
      <c r="D139" s="31" t="s">
        <v>939</v>
      </c>
    </row>
    <row r="140" spans="1:4">
      <c r="A140" s="31" t="s">
        <v>794</v>
      </c>
      <c r="B140" s="3" t="s">
        <v>940</v>
      </c>
      <c r="C140" s="3" t="s">
        <v>941</v>
      </c>
      <c r="D140" s="31" t="s">
        <v>942</v>
      </c>
    </row>
    <row r="141" spans="1:4">
      <c r="A141" s="31" t="s">
        <v>794</v>
      </c>
      <c r="B141" s="3" t="s">
        <v>943</v>
      </c>
      <c r="C141" s="3" t="s">
        <v>944</v>
      </c>
      <c r="D141" s="31" t="s">
        <v>944</v>
      </c>
    </row>
    <row r="142" spans="1:4">
      <c r="A142" s="31" t="s">
        <v>794</v>
      </c>
      <c r="B142" s="3" t="s">
        <v>945</v>
      </c>
      <c r="C142" s="3" t="s">
        <v>946</v>
      </c>
      <c r="D142" s="31" t="s">
        <v>947</v>
      </c>
    </row>
    <row r="143" spans="1:4">
      <c r="A143" s="31" t="s">
        <v>794</v>
      </c>
      <c r="B143" s="3" t="s">
        <v>948</v>
      </c>
      <c r="C143" s="3" t="s">
        <v>949</v>
      </c>
      <c r="D143" s="31" t="s">
        <v>950</v>
      </c>
    </row>
    <row r="144" spans="1:4">
      <c r="A144" s="31" t="s">
        <v>794</v>
      </c>
      <c r="B144" s="3" t="s">
        <v>951</v>
      </c>
      <c r="C144" s="3" t="s">
        <v>952</v>
      </c>
      <c r="D144" s="31" t="s">
        <v>953</v>
      </c>
    </row>
    <row r="145" spans="1:4">
      <c r="A145" s="31" t="s">
        <v>794</v>
      </c>
      <c r="B145" s="3" t="s">
        <v>954</v>
      </c>
      <c r="C145" s="3" t="s">
        <v>955</v>
      </c>
      <c r="D145" s="31" t="s">
        <v>956</v>
      </c>
    </row>
    <row r="146" spans="1:4">
      <c r="A146" s="31" t="s">
        <v>794</v>
      </c>
      <c r="B146" s="3" t="s">
        <v>957</v>
      </c>
      <c r="C146" s="3" t="s">
        <v>958</v>
      </c>
      <c r="D146" s="31" t="s">
        <v>959</v>
      </c>
    </row>
    <row r="147" spans="1:4">
      <c r="A147" s="31" t="s">
        <v>794</v>
      </c>
      <c r="B147" s="3" t="s">
        <v>960</v>
      </c>
      <c r="C147" s="3" t="s">
        <v>961</v>
      </c>
      <c r="D147" s="31" t="s">
        <v>962</v>
      </c>
    </row>
    <row r="148" spans="1:4">
      <c r="A148" s="31" t="s">
        <v>794</v>
      </c>
      <c r="B148" s="3" t="s">
        <v>963</v>
      </c>
      <c r="C148" s="3" t="s">
        <v>964</v>
      </c>
      <c r="D148" s="31" t="s">
        <v>965</v>
      </c>
    </row>
    <row r="149" spans="1:4">
      <c r="A149" s="31" t="s">
        <v>794</v>
      </c>
      <c r="B149" s="3" t="s">
        <v>966</v>
      </c>
      <c r="C149" s="3" t="s">
        <v>967</v>
      </c>
      <c r="D149" s="31" t="s">
        <v>968</v>
      </c>
    </row>
    <row r="150" spans="1:4">
      <c r="A150" s="31" t="s">
        <v>794</v>
      </c>
      <c r="B150" s="3" t="s">
        <v>969</v>
      </c>
      <c r="C150" s="3" t="s">
        <v>970</v>
      </c>
      <c r="D150" s="31" t="s">
        <v>971</v>
      </c>
    </row>
    <row r="151" spans="1:4">
      <c r="A151" s="31" t="s">
        <v>794</v>
      </c>
      <c r="B151" s="3" t="s">
        <v>972</v>
      </c>
      <c r="C151" s="3" t="s">
        <v>973</v>
      </c>
      <c r="D151" s="31" t="s">
        <v>974</v>
      </c>
    </row>
    <row r="152" spans="1:4">
      <c r="A152" s="31" t="s">
        <v>794</v>
      </c>
      <c r="B152" s="3" t="s">
        <v>975</v>
      </c>
      <c r="C152" s="3" t="s">
        <v>976</v>
      </c>
      <c r="D152" s="31" t="s">
        <v>977</v>
      </c>
    </row>
    <row r="153" spans="1:4">
      <c r="A153" s="31" t="s">
        <v>794</v>
      </c>
      <c r="B153" s="3" t="s">
        <v>978</v>
      </c>
      <c r="C153" s="3" t="s">
        <v>979</v>
      </c>
      <c r="D153" s="31" t="s">
        <v>980</v>
      </c>
    </row>
    <row r="154" spans="1:4">
      <c r="A154" s="31" t="s">
        <v>794</v>
      </c>
      <c r="B154" s="3" t="s">
        <v>981</v>
      </c>
      <c r="C154" s="3" t="s">
        <v>982</v>
      </c>
      <c r="D154" s="31" t="s">
        <v>983</v>
      </c>
    </row>
    <row r="155" spans="1:4">
      <c r="A155" s="31" t="s">
        <v>794</v>
      </c>
      <c r="B155" s="3" t="s">
        <v>984</v>
      </c>
      <c r="C155" s="3" t="s">
        <v>985</v>
      </c>
      <c r="D155" s="31" t="s">
        <v>986</v>
      </c>
    </row>
    <row r="156" spans="1:4">
      <c r="A156" s="31" t="s">
        <v>794</v>
      </c>
      <c r="B156" s="3" t="s">
        <v>987</v>
      </c>
      <c r="C156" s="3" t="s">
        <v>988</v>
      </c>
      <c r="D156" s="31" t="s">
        <v>988</v>
      </c>
    </row>
    <row r="157" spans="1:4">
      <c r="A157" s="31" t="s">
        <v>794</v>
      </c>
      <c r="B157" s="3" t="s">
        <v>989</v>
      </c>
      <c r="C157" s="3" t="s">
        <v>990</v>
      </c>
      <c r="D157" s="31" t="s">
        <v>991</v>
      </c>
    </row>
    <row r="158" spans="1:4">
      <c r="A158" s="31" t="s">
        <v>794</v>
      </c>
      <c r="B158" s="3" t="s">
        <v>992</v>
      </c>
      <c r="C158" s="3" t="s">
        <v>993</v>
      </c>
      <c r="D158" s="31" t="s">
        <v>994</v>
      </c>
    </row>
    <row r="159" spans="1:4">
      <c r="A159" s="31" t="s">
        <v>794</v>
      </c>
      <c r="B159" s="3" t="s">
        <v>995</v>
      </c>
      <c r="C159" s="3" t="s">
        <v>996</v>
      </c>
      <c r="D159" s="31" t="s">
        <v>996</v>
      </c>
    </row>
    <row r="160" spans="1:4">
      <c r="A160" s="31" t="s">
        <v>794</v>
      </c>
      <c r="B160" s="3" t="s">
        <v>997</v>
      </c>
      <c r="C160" s="3" t="s">
        <v>998</v>
      </c>
      <c r="D160" s="31" t="s">
        <v>999</v>
      </c>
    </row>
    <row r="161" spans="1:4">
      <c r="A161" s="31" t="s">
        <v>794</v>
      </c>
      <c r="B161" s="3" t="s">
        <v>1000</v>
      </c>
      <c r="C161" s="3" t="s">
        <v>1001</v>
      </c>
      <c r="D161" s="31" t="s">
        <v>1002</v>
      </c>
    </row>
    <row r="162" spans="1:4">
      <c r="A162" s="31" t="s">
        <v>794</v>
      </c>
      <c r="B162" s="3" t="s">
        <v>1003</v>
      </c>
      <c r="C162" s="3" t="s">
        <v>1004</v>
      </c>
      <c r="D162" s="31" t="s">
        <v>1005</v>
      </c>
    </row>
    <row r="163" spans="1:4">
      <c r="A163" s="31" t="s">
        <v>794</v>
      </c>
      <c r="B163" s="3" t="s">
        <v>1006</v>
      </c>
      <c r="C163" s="3" t="s">
        <v>1007</v>
      </c>
      <c r="D163" s="31" t="s">
        <v>1007</v>
      </c>
    </row>
    <row r="164" spans="1:4">
      <c r="A164" s="31" t="s">
        <v>794</v>
      </c>
      <c r="B164" s="3" t="s">
        <v>1008</v>
      </c>
      <c r="C164" s="3" t="s">
        <v>1009</v>
      </c>
      <c r="D164" s="31" t="s">
        <v>1009</v>
      </c>
    </row>
    <row r="165" spans="1:4">
      <c r="A165" s="31" t="s">
        <v>794</v>
      </c>
      <c r="B165" s="3" t="s">
        <v>1010</v>
      </c>
      <c r="C165" s="3" t="s">
        <v>1011</v>
      </c>
      <c r="D165" s="31" t="s">
        <v>1012</v>
      </c>
    </row>
    <row r="166" spans="1:4">
      <c r="A166" s="31" t="s">
        <v>794</v>
      </c>
      <c r="B166" s="3" t="s">
        <v>1013</v>
      </c>
      <c r="C166" s="3" t="s">
        <v>1014</v>
      </c>
      <c r="D166" s="31" t="s">
        <v>1014</v>
      </c>
    </row>
    <row r="167" spans="1:4">
      <c r="A167" s="31" t="s">
        <v>794</v>
      </c>
      <c r="B167" s="3" t="s">
        <v>1015</v>
      </c>
      <c r="C167" s="3" t="s">
        <v>1016</v>
      </c>
      <c r="D167" s="31" t="s">
        <v>1017</v>
      </c>
    </row>
    <row r="168" spans="1:4">
      <c r="A168" s="31" t="s">
        <v>794</v>
      </c>
      <c r="B168" s="3" t="s">
        <v>1018</v>
      </c>
      <c r="C168" s="3" t="s">
        <v>1019</v>
      </c>
      <c r="D168" s="31" t="s">
        <v>1020</v>
      </c>
    </row>
    <row r="169" spans="1:4">
      <c r="A169" s="31" t="s">
        <v>794</v>
      </c>
      <c r="B169" s="3" t="s">
        <v>1021</v>
      </c>
      <c r="C169" s="3" t="s">
        <v>1022</v>
      </c>
      <c r="D169" s="31" t="s">
        <v>1023</v>
      </c>
    </row>
    <row r="170" spans="1:4">
      <c r="A170" s="31" t="s">
        <v>794</v>
      </c>
      <c r="B170" s="3" t="s">
        <v>1024</v>
      </c>
      <c r="C170" s="3" t="s">
        <v>1025</v>
      </c>
      <c r="D170" s="31" t="s">
        <v>1026</v>
      </c>
    </row>
    <row r="171" spans="1:4">
      <c r="A171" s="31" t="s">
        <v>794</v>
      </c>
      <c r="B171" s="3" t="s">
        <v>1027</v>
      </c>
      <c r="C171" s="3" t="s">
        <v>1028</v>
      </c>
      <c r="D171" s="31" t="s">
        <v>1029</v>
      </c>
    </row>
    <row r="172" spans="1:4">
      <c r="A172" s="31" t="s">
        <v>794</v>
      </c>
      <c r="B172" s="3" t="s">
        <v>1030</v>
      </c>
      <c r="C172" s="3" t="s">
        <v>1031</v>
      </c>
      <c r="D172" s="31" t="s">
        <v>1032</v>
      </c>
    </row>
    <row r="173" spans="1:4">
      <c r="A173" s="31" t="s">
        <v>794</v>
      </c>
      <c r="B173" s="3" t="s">
        <v>1033</v>
      </c>
      <c r="C173" s="3" t="s">
        <v>1034</v>
      </c>
      <c r="D173" s="31" t="s">
        <v>1034</v>
      </c>
    </row>
    <row r="174" spans="1:4">
      <c r="A174" s="31" t="s">
        <v>794</v>
      </c>
      <c r="B174" s="3" t="s">
        <v>1035</v>
      </c>
      <c r="C174" s="3" t="s">
        <v>1036</v>
      </c>
      <c r="D174" s="31" t="s">
        <v>1037</v>
      </c>
    </row>
    <row r="175" spans="1:4">
      <c r="A175" s="31" t="s">
        <v>794</v>
      </c>
      <c r="B175" s="3" t="s">
        <v>1038</v>
      </c>
      <c r="C175" s="3" t="s">
        <v>1039</v>
      </c>
      <c r="D175" s="31" t="s">
        <v>1039</v>
      </c>
    </row>
    <row r="176" spans="1:4">
      <c r="A176" s="31" t="s">
        <v>794</v>
      </c>
      <c r="B176" s="3" t="s">
        <v>1040</v>
      </c>
      <c r="C176" s="3" t="s">
        <v>1041</v>
      </c>
      <c r="D176" s="31" t="s">
        <v>1042</v>
      </c>
    </row>
    <row r="177" spans="1:4">
      <c r="A177" s="31" t="s">
        <v>794</v>
      </c>
      <c r="B177" s="3" t="s">
        <v>1043</v>
      </c>
      <c r="C177" s="3" t="s">
        <v>1044</v>
      </c>
      <c r="D177" s="31" t="s">
        <v>1044</v>
      </c>
    </row>
    <row r="178" spans="1:4">
      <c r="A178" s="31" t="s">
        <v>794</v>
      </c>
      <c r="B178" s="3" t="s">
        <v>1045</v>
      </c>
      <c r="C178" s="3" t="s">
        <v>1046</v>
      </c>
      <c r="D178" s="31" t="s">
        <v>1047</v>
      </c>
    </row>
    <row r="179" spans="1:4">
      <c r="A179" s="31" t="s">
        <v>794</v>
      </c>
      <c r="B179" s="3" t="s">
        <v>1048</v>
      </c>
      <c r="C179" s="3" t="s">
        <v>1049</v>
      </c>
      <c r="D179" s="31" t="s">
        <v>1050</v>
      </c>
    </row>
    <row r="180" spans="1:4">
      <c r="A180" s="31" t="s">
        <v>794</v>
      </c>
      <c r="B180" s="3" t="s">
        <v>1051</v>
      </c>
      <c r="C180" s="3" t="s">
        <v>1052</v>
      </c>
      <c r="D180" s="31" t="s">
        <v>1053</v>
      </c>
    </row>
    <row r="181" spans="1:4">
      <c r="A181" s="31" t="s">
        <v>794</v>
      </c>
      <c r="B181" s="3" t="s">
        <v>1054</v>
      </c>
      <c r="C181" s="3" t="s">
        <v>1055</v>
      </c>
      <c r="D181" s="31" t="s">
        <v>1056</v>
      </c>
    </row>
    <row r="182" spans="1:4">
      <c r="A182" s="31" t="s">
        <v>794</v>
      </c>
      <c r="B182" s="3" t="s">
        <v>1057</v>
      </c>
      <c r="C182" s="3" t="s">
        <v>1058</v>
      </c>
      <c r="D182" s="31" t="s">
        <v>1059</v>
      </c>
    </row>
    <row r="183" spans="1:4">
      <c r="A183" s="31" t="s">
        <v>794</v>
      </c>
      <c r="B183" s="3" t="s">
        <v>1060</v>
      </c>
      <c r="C183" s="3" t="s">
        <v>1061</v>
      </c>
      <c r="D183" s="31" t="s">
        <v>1062</v>
      </c>
    </row>
    <row r="184" spans="1:4">
      <c r="A184" s="31" t="s">
        <v>794</v>
      </c>
      <c r="B184" s="3" t="s">
        <v>1063</v>
      </c>
      <c r="C184" s="3" t="s">
        <v>1064</v>
      </c>
      <c r="D184" s="31" t="s">
        <v>1065</v>
      </c>
    </row>
    <row r="185" spans="1:4">
      <c r="A185" s="31" t="s">
        <v>794</v>
      </c>
      <c r="B185" s="3" t="s">
        <v>1066</v>
      </c>
      <c r="C185" s="3" t="s">
        <v>1067</v>
      </c>
      <c r="D185" s="31" t="s">
        <v>1068</v>
      </c>
    </row>
    <row r="186" spans="1:4">
      <c r="A186" s="31" t="s">
        <v>794</v>
      </c>
      <c r="B186" s="3" t="s">
        <v>1069</v>
      </c>
      <c r="C186" s="3" t="s">
        <v>1070</v>
      </c>
      <c r="D186" s="31" t="s">
        <v>1071</v>
      </c>
    </row>
    <row r="187" spans="1:4">
      <c r="A187" s="31" t="s">
        <v>794</v>
      </c>
      <c r="B187" s="3" t="s">
        <v>1072</v>
      </c>
      <c r="C187" s="3" t="s">
        <v>1073</v>
      </c>
      <c r="D187" s="31" t="s">
        <v>1074</v>
      </c>
    </row>
    <row r="188" spans="1:4">
      <c r="A188" s="31" t="s">
        <v>794</v>
      </c>
      <c r="B188" s="3" t="s">
        <v>1075</v>
      </c>
      <c r="C188" s="3" t="s">
        <v>1076</v>
      </c>
      <c r="D188" s="31" t="s">
        <v>1077</v>
      </c>
    </row>
    <row r="189" spans="1:4">
      <c r="A189" s="31" t="s">
        <v>794</v>
      </c>
      <c r="B189" s="3" t="s">
        <v>1078</v>
      </c>
      <c r="C189" s="3" t="s">
        <v>1079</v>
      </c>
      <c r="D189" s="31" t="s">
        <v>1080</v>
      </c>
    </row>
    <row r="190" spans="1:4">
      <c r="A190" s="31" t="s">
        <v>794</v>
      </c>
      <c r="B190" s="3" t="s">
        <v>1081</v>
      </c>
      <c r="C190" s="3" t="s">
        <v>1082</v>
      </c>
      <c r="D190" s="31" t="s">
        <v>1083</v>
      </c>
    </row>
    <row r="191" spans="1:4">
      <c r="A191" s="31" t="s">
        <v>794</v>
      </c>
      <c r="B191" s="3" t="s">
        <v>1084</v>
      </c>
      <c r="C191" s="3" t="s">
        <v>1085</v>
      </c>
      <c r="D191" s="31" t="s">
        <v>1085</v>
      </c>
    </row>
    <row r="192" spans="1:4">
      <c r="A192" s="31" t="s">
        <v>794</v>
      </c>
      <c r="B192" s="3" t="s">
        <v>1086</v>
      </c>
      <c r="C192" s="3" t="s">
        <v>1087</v>
      </c>
      <c r="D192" s="31" t="s">
        <v>1088</v>
      </c>
    </row>
    <row r="193" spans="1:4">
      <c r="A193" s="31" t="s">
        <v>794</v>
      </c>
      <c r="B193" s="3" t="s">
        <v>1089</v>
      </c>
      <c r="C193" s="3" t="s">
        <v>1090</v>
      </c>
      <c r="D193" s="31" t="s">
        <v>1091</v>
      </c>
    </row>
    <row r="194" spans="1:4">
      <c r="A194" s="31" t="s">
        <v>794</v>
      </c>
      <c r="B194" s="3" t="s">
        <v>1092</v>
      </c>
      <c r="C194" s="3" t="s">
        <v>1093</v>
      </c>
      <c r="D194" s="31" t="s">
        <v>1094</v>
      </c>
    </row>
    <row r="195" spans="1:4">
      <c r="A195" s="31" t="s">
        <v>794</v>
      </c>
      <c r="B195" s="3" t="s">
        <v>1095</v>
      </c>
      <c r="C195" s="3" t="s">
        <v>1096</v>
      </c>
      <c r="D195" s="31" t="s">
        <v>1096</v>
      </c>
    </row>
    <row r="196" spans="1:4">
      <c r="A196" s="31" t="s">
        <v>794</v>
      </c>
      <c r="B196" s="3" t="s">
        <v>1097</v>
      </c>
      <c r="C196" s="3" t="s">
        <v>1098</v>
      </c>
      <c r="D196" s="31" t="s">
        <v>1098</v>
      </c>
    </row>
    <row r="197" spans="1:4">
      <c r="A197" s="31" t="s">
        <v>794</v>
      </c>
      <c r="B197" s="3" t="s">
        <v>1099</v>
      </c>
      <c r="C197" s="3" t="s">
        <v>1100</v>
      </c>
      <c r="D197" s="31" t="s">
        <v>1101</v>
      </c>
    </row>
    <row r="198" spans="1:4">
      <c r="A198" s="31" t="s">
        <v>794</v>
      </c>
      <c r="B198" s="3" t="s">
        <v>1102</v>
      </c>
      <c r="C198" s="3" t="s">
        <v>1103</v>
      </c>
      <c r="D198" s="31" t="s">
        <v>1104</v>
      </c>
    </row>
    <row r="199" spans="1:4">
      <c r="A199" s="31" t="s">
        <v>794</v>
      </c>
      <c r="B199" s="3" t="s">
        <v>1105</v>
      </c>
      <c r="C199" s="3" t="s">
        <v>1106</v>
      </c>
      <c r="D199" s="31" t="s">
        <v>1106</v>
      </c>
    </row>
    <row r="200" spans="1:4">
      <c r="A200" s="31" t="s">
        <v>794</v>
      </c>
      <c r="B200" s="3" t="s">
        <v>1107</v>
      </c>
      <c r="C200" s="3" t="s">
        <v>1108</v>
      </c>
      <c r="D200" s="31" t="s">
        <v>1109</v>
      </c>
    </row>
    <row r="201" spans="1:4">
      <c r="A201" s="31" t="s">
        <v>794</v>
      </c>
      <c r="B201" s="3" t="s">
        <v>1110</v>
      </c>
      <c r="C201" s="3" t="s">
        <v>1111</v>
      </c>
      <c r="D201" s="31" t="s">
        <v>1112</v>
      </c>
    </row>
    <row r="202" spans="1:4">
      <c r="A202" s="31" t="s">
        <v>794</v>
      </c>
      <c r="B202" s="3" t="s">
        <v>1113</v>
      </c>
      <c r="C202" s="3" t="s">
        <v>1114</v>
      </c>
      <c r="D202" s="31" t="s">
        <v>1115</v>
      </c>
    </row>
    <row r="203" spans="1:4">
      <c r="A203" s="31" t="s">
        <v>794</v>
      </c>
      <c r="B203" s="3" t="s">
        <v>1116</v>
      </c>
      <c r="C203" s="3" t="s">
        <v>1117</v>
      </c>
      <c r="D203" s="31" t="s">
        <v>1118</v>
      </c>
    </row>
    <row r="204" spans="1:4">
      <c r="A204" s="31" t="s">
        <v>794</v>
      </c>
      <c r="B204" s="3" t="s">
        <v>1119</v>
      </c>
      <c r="C204" s="3" t="s">
        <v>1120</v>
      </c>
      <c r="D204" s="31" t="s">
        <v>1121</v>
      </c>
    </row>
    <row r="205" spans="1:4">
      <c r="A205" s="31" t="s">
        <v>794</v>
      </c>
      <c r="B205" s="3" t="s">
        <v>1122</v>
      </c>
      <c r="C205" s="3" t="s">
        <v>1123</v>
      </c>
      <c r="D205" s="31" t="s">
        <v>1124</v>
      </c>
    </row>
    <row r="206" spans="1:4">
      <c r="A206" s="31" t="s">
        <v>794</v>
      </c>
      <c r="B206" s="3" t="s">
        <v>1125</v>
      </c>
      <c r="C206" s="3" t="s">
        <v>1126</v>
      </c>
      <c r="D206" s="31" t="s">
        <v>1127</v>
      </c>
    </row>
    <row r="207" spans="1:4">
      <c r="A207" s="31" t="s">
        <v>794</v>
      </c>
      <c r="B207" s="3" t="s">
        <v>1128</v>
      </c>
      <c r="C207" s="3" t="s">
        <v>1129</v>
      </c>
      <c r="D207" s="31" t="s">
        <v>1130</v>
      </c>
    </row>
    <row r="208" spans="1:4">
      <c r="A208" s="31" t="s">
        <v>794</v>
      </c>
      <c r="B208" s="3" t="s">
        <v>1131</v>
      </c>
      <c r="C208" s="3" t="s">
        <v>1132</v>
      </c>
      <c r="D208" s="31" t="s">
        <v>1132</v>
      </c>
    </row>
    <row r="209" spans="1:4">
      <c r="A209" s="31" t="s">
        <v>794</v>
      </c>
      <c r="B209" s="3" t="s">
        <v>1133</v>
      </c>
      <c r="C209" s="3" t="s">
        <v>1134</v>
      </c>
      <c r="D209" s="31" t="s">
        <v>1134</v>
      </c>
    </row>
    <row r="210" spans="1:4">
      <c r="A210" s="31" t="s">
        <v>794</v>
      </c>
      <c r="B210" s="3" t="s">
        <v>1135</v>
      </c>
      <c r="C210" s="3" t="s">
        <v>1136</v>
      </c>
      <c r="D210" s="31" t="s">
        <v>1136</v>
      </c>
    </row>
    <row r="211" spans="1:4">
      <c r="A211" s="31" t="s">
        <v>794</v>
      </c>
      <c r="B211" s="3" t="s">
        <v>1137</v>
      </c>
      <c r="C211" s="3" t="s">
        <v>1138</v>
      </c>
      <c r="D211" s="31" t="s">
        <v>1139</v>
      </c>
    </row>
    <row r="212" spans="1:4">
      <c r="A212" s="31" t="s">
        <v>794</v>
      </c>
      <c r="B212" s="3" t="s">
        <v>1140</v>
      </c>
      <c r="C212" s="3" t="s">
        <v>1141</v>
      </c>
      <c r="D212" s="31" t="s">
        <v>1142</v>
      </c>
    </row>
    <row r="213" spans="1:4">
      <c r="A213" s="31" t="s">
        <v>794</v>
      </c>
      <c r="B213" s="3" t="s">
        <v>1143</v>
      </c>
      <c r="C213" s="3" t="s">
        <v>1144</v>
      </c>
      <c r="D213" s="31" t="s">
        <v>1145</v>
      </c>
    </row>
    <row r="214" spans="1:4">
      <c r="A214" s="31" t="s">
        <v>794</v>
      </c>
      <c r="B214" s="3" t="s">
        <v>1146</v>
      </c>
      <c r="C214" s="3" t="s">
        <v>1147</v>
      </c>
      <c r="D214" s="31" t="s">
        <v>1147</v>
      </c>
    </row>
    <row r="215" spans="1:4">
      <c r="A215" s="31" t="s">
        <v>794</v>
      </c>
      <c r="B215" s="3" t="s">
        <v>1148</v>
      </c>
      <c r="C215" s="3" t="s">
        <v>1149</v>
      </c>
      <c r="D215" s="31" t="s">
        <v>1150</v>
      </c>
    </row>
    <row r="216" spans="1:4">
      <c r="A216" s="31" t="s">
        <v>794</v>
      </c>
      <c r="B216" s="3" t="s">
        <v>1151</v>
      </c>
      <c r="C216" s="3" t="s">
        <v>1152</v>
      </c>
      <c r="D216" s="31" t="s">
        <v>1152</v>
      </c>
    </row>
    <row r="217" spans="1:4">
      <c r="A217" s="31" t="s">
        <v>794</v>
      </c>
      <c r="B217" s="3" t="s">
        <v>1153</v>
      </c>
      <c r="C217" s="3" t="s">
        <v>1154</v>
      </c>
      <c r="D217" s="31" t="s">
        <v>1155</v>
      </c>
    </row>
    <row r="218" spans="1:4">
      <c r="A218" s="31" t="s">
        <v>794</v>
      </c>
      <c r="B218" s="3" t="s">
        <v>1156</v>
      </c>
      <c r="C218" s="3" t="s">
        <v>1157</v>
      </c>
      <c r="D218" s="31" t="s">
        <v>1157</v>
      </c>
    </row>
    <row r="219" spans="1:4">
      <c r="A219" s="31" t="s">
        <v>794</v>
      </c>
      <c r="B219" s="3" t="s">
        <v>1158</v>
      </c>
      <c r="C219" s="3" t="s">
        <v>1159</v>
      </c>
      <c r="D219" s="31" t="s">
        <v>1159</v>
      </c>
    </row>
    <row r="220" spans="1:4">
      <c r="A220" s="31" t="s">
        <v>794</v>
      </c>
      <c r="B220" s="3" t="s">
        <v>1160</v>
      </c>
      <c r="C220" s="3" t="s">
        <v>1161</v>
      </c>
      <c r="D220" s="31" t="s">
        <v>1162</v>
      </c>
    </row>
    <row r="221" spans="1:4">
      <c r="A221" s="31" t="s">
        <v>794</v>
      </c>
      <c r="B221" s="3" t="s">
        <v>1163</v>
      </c>
      <c r="C221" s="3" t="s">
        <v>1164</v>
      </c>
      <c r="D221" s="31" t="s">
        <v>1165</v>
      </c>
    </row>
    <row r="222" spans="1:4">
      <c r="A222" s="31" t="s">
        <v>794</v>
      </c>
      <c r="B222" s="3" t="s">
        <v>1166</v>
      </c>
      <c r="C222" s="3" t="s">
        <v>1167</v>
      </c>
      <c r="D222" s="31" t="s">
        <v>1168</v>
      </c>
    </row>
    <row r="223" spans="1:4">
      <c r="A223" s="31" t="s">
        <v>794</v>
      </c>
      <c r="B223" s="3" t="s">
        <v>1169</v>
      </c>
      <c r="C223" s="3" t="s">
        <v>1170</v>
      </c>
      <c r="D223" s="31" t="s">
        <v>1171</v>
      </c>
    </row>
    <row r="224" spans="1:4">
      <c r="A224" s="31" t="s">
        <v>794</v>
      </c>
      <c r="B224" s="3" t="s">
        <v>1172</v>
      </c>
      <c r="C224" s="3" t="s">
        <v>1173</v>
      </c>
      <c r="D224" s="31" t="s">
        <v>1173</v>
      </c>
    </row>
    <row r="225" spans="1:4">
      <c r="A225" s="31" t="s">
        <v>794</v>
      </c>
      <c r="B225" s="3" t="s">
        <v>1174</v>
      </c>
      <c r="C225" s="3" t="s">
        <v>1175</v>
      </c>
      <c r="D225" s="31" t="s">
        <v>1176</v>
      </c>
    </row>
    <row r="226" spans="1:4">
      <c r="A226" s="31" t="s">
        <v>794</v>
      </c>
      <c r="B226" s="3" t="s">
        <v>1177</v>
      </c>
      <c r="C226" s="3" t="s">
        <v>1178</v>
      </c>
      <c r="D226" s="31" t="s">
        <v>1178</v>
      </c>
    </row>
    <row r="227" spans="1:4">
      <c r="A227" s="31" t="s">
        <v>794</v>
      </c>
      <c r="B227" s="3" t="s">
        <v>1179</v>
      </c>
      <c r="C227" s="3" t="s">
        <v>1180</v>
      </c>
      <c r="D227" s="31" t="s">
        <v>1181</v>
      </c>
    </row>
    <row r="228" spans="1:4">
      <c r="A228" s="31" t="s">
        <v>794</v>
      </c>
      <c r="B228" s="3" t="s">
        <v>1182</v>
      </c>
      <c r="C228" s="3" t="s">
        <v>1183</v>
      </c>
      <c r="D228" s="31" t="s">
        <v>1184</v>
      </c>
    </row>
    <row r="229" spans="1:4">
      <c r="A229" s="31" t="s">
        <v>794</v>
      </c>
      <c r="B229" s="3" t="s">
        <v>1185</v>
      </c>
      <c r="C229" s="3" t="s">
        <v>1186</v>
      </c>
      <c r="D229" s="31" t="s">
        <v>1187</v>
      </c>
    </row>
    <row r="230" spans="1:4">
      <c r="A230" s="31" t="s">
        <v>794</v>
      </c>
      <c r="B230" s="3" t="s">
        <v>1188</v>
      </c>
      <c r="C230" s="3" t="s">
        <v>1189</v>
      </c>
      <c r="D230" s="31" t="s">
        <v>1189</v>
      </c>
    </row>
    <row r="231" spans="1:4">
      <c r="A231" s="31" t="s">
        <v>794</v>
      </c>
      <c r="B231" s="3" t="s">
        <v>1190</v>
      </c>
      <c r="C231" s="3" t="s">
        <v>1191</v>
      </c>
      <c r="D231" s="31" t="s">
        <v>1192</v>
      </c>
    </row>
    <row r="232" spans="1:4">
      <c r="A232" s="31" t="s">
        <v>794</v>
      </c>
      <c r="B232" s="3" t="s">
        <v>1193</v>
      </c>
      <c r="C232" s="3" t="s">
        <v>1194</v>
      </c>
      <c r="D232" s="31" t="s">
        <v>1194</v>
      </c>
    </row>
    <row r="233" spans="1:4">
      <c r="A233" s="31" t="s">
        <v>794</v>
      </c>
      <c r="B233" s="3" t="s">
        <v>1195</v>
      </c>
      <c r="C233" s="3" t="s">
        <v>1196</v>
      </c>
      <c r="D233" s="31" t="s">
        <v>1196</v>
      </c>
    </row>
    <row r="234" spans="1:4">
      <c r="A234" s="31" t="s">
        <v>794</v>
      </c>
      <c r="B234" s="3" t="s">
        <v>1197</v>
      </c>
      <c r="C234" s="3" t="s">
        <v>1198</v>
      </c>
      <c r="D234" s="31" t="s">
        <v>1199</v>
      </c>
    </row>
    <row r="235" spans="1:4">
      <c r="A235" s="31" t="s">
        <v>794</v>
      </c>
      <c r="B235" s="3" t="s">
        <v>1200</v>
      </c>
      <c r="C235" s="3" t="s">
        <v>1201</v>
      </c>
      <c r="D235" s="31" t="s">
        <v>1201</v>
      </c>
    </row>
    <row r="236" spans="1:4">
      <c r="A236" s="31" t="s">
        <v>794</v>
      </c>
      <c r="B236" s="3" t="s">
        <v>1202</v>
      </c>
      <c r="C236" s="3" t="s">
        <v>1203</v>
      </c>
      <c r="D236" s="31" t="s">
        <v>1204</v>
      </c>
    </row>
    <row r="237" spans="1:4">
      <c r="A237" s="31" t="s">
        <v>794</v>
      </c>
      <c r="B237" s="3" t="s">
        <v>1205</v>
      </c>
      <c r="C237" s="3" t="s">
        <v>1206</v>
      </c>
      <c r="D237" s="31" t="s">
        <v>1206</v>
      </c>
    </row>
    <row r="238" spans="1:4">
      <c r="A238" s="31" t="s">
        <v>794</v>
      </c>
      <c r="B238" s="3" t="s">
        <v>631</v>
      </c>
      <c r="C238" s="3" t="s">
        <v>1207</v>
      </c>
      <c r="D238" s="31" t="s">
        <v>1208</v>
      </c>
    </row>
    <row r="239" spans="1:4">
      <c r="A239" s="31" t="s">
        <v>794</v>
      </c>
      <c r="B239" s="3" t="s">
        <v>1209</v>
      </c>
      <c r="C239" s="3" t="s">
        <v>1210</v>
      </c>
      <c r="D239" s="31" t="s">
        <v>1211</v>
      </c>
    </row>
    <row r="240" spans="1:4">
      <c r="A240" s="31" t="s">
        <v>794</v>
      </c>
      <c r="B240" s="3" t="s">
        <v>1212</v>
      </c>
      <c r="C240" s="3" t="s">
        <v>1213</v>
      </c>
      <c r="D240" s="31" t="s">
        <v>1213</v>
      </c>
    </row>
    <row r="241" spans="1:4">
      <c r="A241" s="31" t="s">
        <v>794</v>
      </c>
      <c r="B241" s="3" t="s">
        <v>1214</v>
      </c>
      <c r="C241" s="3" t="s">
        <v>1215</v>
      </c>
      <c r="D241" s="31" t="s">
        <v>1216</v>
      </c>
    </row>
    <row r="242" spans="1:4">
      <c r="A242" s="31" t="s">
        <v>794</v>
      </c>
      <c r="B242" s="3" t="s">
        <v>1217</v>
      </c>
      <c r="C242" s="3" t="s">
        <v>1218</v>
      </c>
      <c r="D242" s="31" t="s">
        <v>1219</v>
      </c>
    </row>
    <row r="243" spans="1:4">
      <c r="A243" s="31" t="s">
        <v>794</v>
      </c>
      <c r="B243" s="3" t="s">
        <v>1220</v>
      </c>
      <c r="C243" s="3" t="s">
        <v>1221</v>
      </c>
      <c r="D243" s="31" t="s">
        <v>1221</v>
      </c>
    </row>
    <row r="244" spans="1:4">
      <c r="A244" s="31" t="s">
        <v>794</v>
      </c>
      <c r="B244" s="3" t="s">
        <v>1222</v>
      </c>
      <c r="C244" s="3" t="s">
        <v>1223</v>
      </c>
      <c r="D244" s="31" t="s">
        <v>1224</v>
      </c>
    </row>
    <row r="245" spans="1:4">
      <c r="A245" s="31" t="s">
        <v>794</v>
      </c>
      <c r="B245" s="3" t="s">
        <v>1225</v>
      </c>
      <c r="C245" s="3" t="s">
        <v>1226</v>
      </c>
      <c r="D245" s="31" t="s">
        <v>1227</v>
      </c>
    </row>
    <row r="246" spans="1:4">
      <c r="A246" s="31" t="s">
        <v>794</v>
      </c>
      <c r="B246" s="3" t="s">
        <v>1228</v>
      </c>
      <c r="C246" s="3" t="s">
        <v>1229</v>
      </c>
      <c r="D246" s="31" t="s">
        <v>1230</v>
      </c>
    </row>
    <row r="247" spans="1:4">
      <c r="A247" s="31" t="s">
        <v>794</v>
      </c>
      <c r="B247" s="3" t="s">
        <v>1231</v>
      </c>
      <c r="C247" s="3" t="s">
        <v>1232</v>
      </c>
      <c r="D247" s="31" t="s">
        <v>1233</v>
      </c>
    </row>
    <row r="248" spans="1:4">
      <c r="A248" s="31" t="s">
        <v>794</v>
      </c>
      <c r="B248" s="3" t="s">
        <v>1234</v>
      </c>
      <c r="C248" s="3" t="s">
        <v>1235</v>
      </c>
      <c r="D248" s="31" t="s">
        <v>1235</v>
      </c>
    </row>
    <row r="249" spans="1:4">
      <c r="A249" s="31" t="s">
        <v>794</v>
      </c>
      <c r="B249" s="3" t="s">
        <v>1236</v>
      </c>
      <c r="C249" s="3" t="s">
        <v>1237</v>
      </c>
      <c r="D249" s="31" t="s">
        <v>1238</v>
      </c>
    </row>
    <row r="250" spans="1:4">
      <c r="A250" s="31" t="s">
        <v>794</v>
      </c>
      <c r="B250" s="3" t="s">
        <v>1239</v>
      </c>
      <c r="C250" s="3" t="s">
        <v>1240</v>
      </c>
      <c r="D250" s="31" t="s">
        <v>1240</v>
      </c>
    </row>
    <row r="251" spans="1:4">
      <c r="A251" s="31" t="s">
        <v>794</v>
      </c>
      <c r="B251" s="3" t="s">
        <v>1241</v>
      </c>
      <c r="C251" s="3" t="s">
        <v>1242</v>
      </c>
      <c r="D251" s="31" t="s">
        <v>1242</v>
      </c>
    </row>
    <row r="252" spans="1:4">
      <c r="A252" s="31" t="s">
        <v>794</v>
      </c>
      <c r="B252" s="3" t="s">
        <v>1243</v>
      </c>
      <c r="C252" s="3" t="s">
        <v>1244</v>
      </c>
      <c r="D252" s="31" t="s">
        <v>1244</v>
      </c>
    </row>
    <row r="253" spans="1:4">
      <c r="A253" s="31" t="s">
        <v>794</v>
      </c>
      <c r="B253" s="3" t="s">
        <v>1245</v>
      </c>
      <c r="C253" s="3" t="s">
        <v>1246</v>
      </c>
      <c r="D253" s="31" t="s">
        <v>1247</v>
      </c>
    </row>
    <row r="254" spans="1:4">
      <c r="A254" s="31" t="s">
        <v>794</v>
      </c>
      <c r="B254" s="3" t="s">
        <v>1248</v>
      </c>
      <c r="C254" s="3" t="s">
        <v>1249</v>
      </c>
      <c r="D254" s="31" t="s">
        <v>1250</v>
      </c>
    </row>
    <row r="255" spans="1:4">
      <c r="A255" s="31" t="s">
        <v>794</v>
      </c>
      <c r="B255" s="3" t="s">
        <v>1251</v>
      </c>
      <c r="C255" s="3" t="s">
        <v>1252</v>
      </c>
      <c r="D255" s="31" t="s">
        <v>1252</v>
      </c>
    </row>
    <row r="256" spans="1:4">
      <c r="A256" s="31" t="s">
        <v>794</v>
      </c>
      <c r="B256" s="3" t="s">
        <v>1253</v>
      </c>
      <c r="C256" s="3" t="s">
        <v>1254</v>
      </c>
      <c r="D256" s="31" t="s">
        <v>1254</v>
      </c>
    </row>
    <row r="257" spans="1:4">
      <c r="A257" s="31" t="s">
        <v>794</v>
      </c>
      <c r="B257" s="3" t="s">
        <v>1255</v>
      </c>
      <c r="C257" s="3" t="s">
        <v>1256</v>
      </c>
      <c r="D257" s="31" t="s">
        <v>1257</v>
      </c>
    </row>
    <row r="258" spans="1:4">
      <c r="A258" s="31" t="s">
        <v>794</v>
      </c>
      <c r="B258" s="3" t="s">
        <v>1258</v>
      </c>
      <c r="C258" s="3" t="s">
        <v>1259</v>
      </c>
      <c r="D258" s="31" t="s">
        <v>1260</v>
      </c>
    </row>
    <row r="259" spans="1:4">
      <c r="A259" s="31" t="s">
        <v>794</v>
      </c>
      <c r="B259" s="3" t="s">
        <v>1261</v>
      </c>
      <c r="C259" s="3" t="s">
        <v>1262</v>
      </c>
      <c r="D259" s="31" t="s">
        <v>1263</v>
      </c>
    </row>
    <row r="260" spans="1:4">
      <c r="A260" s="31" t="s">
        <v>794</v>
      </c>
      <c r="B260" s="3" t="s">
        <v>1264</v>
      </c>
      <c r="C260" s="3" t="s">
        <v>1265</v>
      </c>
      <c r="D260" s="31" t="s">
        <v>1265</v>
      </c>
    </row>
    <row r="261" spans="1:4">
      <c r="A261" s="31" t="s">
        <v>794</v>
      </c>
      <c r="B261" s="3" t="s">
        <v>1266</v>
      </c>
      <c r="C261" s="3" t="s">
        <v>1267</v>
      </c>
      <c r="D261" s="31" t="s">
        <v>1267</v>
      </c>
    </row>
    <row r="262" spans="1:4">
      <c r="A262" s="31" t="s">
        <v>794</v>
      </c>
      <c r="B262" s="3" t="s">
        <v>1268</v>
      </c>
      <c r="C262" s="3" t="s">
        <v>1269</v>
      </c>
      <c r="D262" s="31" t="s">
        <v>1270</v>
      </c>
    </row>
    <row r="263" spans="1:4">
      <c r="A263" s="31" t="s">
        <v>794</v>
      </c>
      <c r="B263" s="3" t="s">
        <v>1271</v>
      </c>
      <c r="C263" s="3" t="s">
        <v>1272</v>
      </c>
      <c r="D263" s="31" t="s">
        <v>1273</v>
      </c>
    </row>
    <row r="264" spans="1:4">
      <c r="A264" s="31" t="s">
        <v>794</v>
      </c>
      <c r="B264" s="3" t="s">
        <v>1274</v>
      </c>
      <c r="C264" s="3" t="s">
        <v>1275</v>
      </c>
      <c r="D264" s="31" t="s">
        <v>1275</v>
      </c>
    </row>
    <row r="265" spans="1:4">
      <c r="A265" s="31" t="s">
        <v>794</v>
      </c>
      <c r="B265" s="3" t="s">
        <v>1276</v>
      </c>
      <c r="C265" s="3" t="s">
        <v>1277</v>
      </c>
      <c r="D265" s="31" t="s">
        <v>1277</v>
      </c>
    </row>
    <row r="266" spans="1:4">
      <c r="A266" s="31" t="s">
        <v>794</v>
      </c>
      <c r="B266" s="3" t="s">
        <v>1278</v>
      </c>
      <c r="C266" s="3" t="s">
        <v>1279</v>
      </c>
      <c r="D266" s="31" t="s">
        <v>1280</v>
      </c>
    </row>
    <row r="267" spans="1:4">
      <c r="A267" s="31" t="s">
        <v>794</v>
      </c>
      <c r="B267" s="3" t="s">
        <v>1281</v>
      </c>
      <c r="C267" s="3" t="s">
        <v>1282</v>
      </c>
      <c r="D267" s="31" t="s">
        <v>1283</v>
      </c>
    </row>
    <row r="268" spans="1:4">
      <c r="A268" s="31" t="s">
        <v>794</v>
      </c>
      <c r="B268" s="3" t="s">
        <v>1284</v>
      </c>
      <c r="C268" s="3" t="s">
        <v>1285</v>
      </c>
      <c r="D268" s="31" t="s">
        <v>1285</v>
      </c>
    </row>
    <row r="269" spans="1:4">
      <c r="A269" s="31" t="s">
        <v>794</v>
      </c>
      <c r="B269" s="3" t="s">
        <v>1286</v>
      </c>
      <c r="C269" s="3" t="s">
        <v>1287</v>
      </c>
      <c r="D269" s="31" t="s">
        <v>1288</v>
      </c>
    </row>
    <row r="270" spans="1:4">
      <c r="A270" s="31" t="s">
        <v>794</v>
      </c>
      <c r="B270" s="3" t="s">
        <v>1289</v>
      </c>
      <c r="C270" s="3" t="s">
        <v>1290</v>
      </c>
      <c r="D270" s="31" t="s">
        <v>1291</v>
      </c>
    </row>
    <row r="271" spans="1:4">
      <c r="A271" s="31" t="s">
        <v>794</v>
      </c>
      <c r="B271" s="3" t="s">
        <v>1292</v>
      </c>
      <c r="C271" s="3" t="s">
        <v>1293</v>
      </c>
      <c r="D271" s="31" t="s">
        <v>1294</v>
      </c>
    </row>
    <row r="272" spans="1:4">
      <c r="A272" s="31" t="s">
        <v>794</v>
      </c>
      <c r="B272" s="3" t="s">
        <v>1295</v>
      </c>
      <c r="C272" s="3" t="s">
        <v>1296</v>
      </c>
      <c r="D272" s="31" t="s">
        <v>1297</v>
      </c>
    </row>
    <row r="273" spans="1:4">
      <c r="A273" s="31" t="s">
        <v>794</v>
      </c>
      <c r="B273" s="3" t="s">
        <v>1298</v>
      </c>
      <c r="C273" s="3" t="s">
        <v>1299</v>
      </c>
      <c r="D273" s="31" t="s">
        <v>1300</v>
      </c>
    </row>
    <row r="274" spans="1:4">
      <c r="A274" s="31" t="s">
        <v>794</v>
      </c>
      <c r="B274" s="3" t="s">
        <v>1301</v>
      </c>
      <c r="C274" s="3" t="s">
        <v>1302</v>
      </c>
      <c r="D274" s="31" t="s">
        <v>1303</v>
      </c>
    </row>
    <row r="275" spans="1:4">
      <c r="A275" s="31" t="s">
        <v>794</v>
      </c>
      <c r="B275" s="3" t="s">
        <v>1304</v>
      </c>
      <c r="C275" s="3" t="s">
        <v>1305</v>
      </c>
      <c r="D275" s="31" t="s">
        <v>1306</v>
      </c>
    </row>
    <row r="276" spans="1:4">
      <c r="A276" s="31" t="s">
        <v>794</v>
      </c>
      <c r="B276" s="3" t="s">
        <v>1307</v>
      </c>
      <c r="C276" s="3" t="s">
        <v>1308</v>
      </c>
      <c r="D276" s="31" t="s">
        <v>1308</v>
      </c>
    </row>
    <row r="277" spans="1:4">
      <c r="A277" s="31" t="s">
        <v>794</v>
      </c>
      <c r="B277" s="3" t="s">
        <v>1309</v>
      </c>
      <c r="C277" s="3" t="s">
        <v>1310</v>
      </c>
      <c r="D277" s="31" t="s">
        <v>1311</v>
      </c>
    </row>
    <row r="278" spans="1:4">
      <c r="A278" s="31" t="s">
        <v>794</v>
      </c>
      <c r="B278" s="3" t="s">
        <v>1312</v>
      </c>
      <c r="C278" s="3" t="s">
        <v>1313</v>
      </c>
      <c r="D278" s="31" t="s">
        <v>1314</v>
      </c>
    </row>
    <row r="279" spans="1:4">
      <c r="A279" s="31" t="s">
        <v>794</v>
      </c>
      <c r="B279" s="3" t="s">
        <v>1315</v>
      </c>
      <c r="C279" s="3" t="s">
        <v>1316</v>
      </c>
      <c r="D279" s="31" t="s">
        <v>1317</v>
      </c>
    </row>
    <row r="280" spans="1:4">
      <c r="A280" s="31" t="s">
        <v>794</v>
      </c>
      <c r="B280" s="3" t="s">
        <v>1318</v>
      </c>
      <c r="C280" s="3" t="s">
        <v>1319</v>
      </c>
      <c r="D280" s="31" t="s">
        <v>1320</v>
      </c>
    </row>
    <row r="281" spans="1:4">
      <c r="A281" s="31" t="s">
        <v>794</v>
      </c>
      <c r="B281" s="3" t="s">
        <v>1321</v>
      </c>
      <c r="C281" s="3" t="s">
        <v>1322</v>
      </c>
      <c r="D281" s="31" t="s">
        <v>1323</v>
      </c>
    </row>
    <row r="282" spans="1:4">
      <c r="A282" s="31" t="s">
        <v>794</v>
      </c>
      <c r="B282" s="3" t="s">
        <v>1324</v>
      </c>
      <c r="C282" s="3" t="s">
        <v>1325</v>
      </c>
      <c r="D282" s="31" t="s">
        <v>1326</v>
      </c>
    </row>
    <row r="283" spans="1:4">
      <c r="A283" s="31" t="s">
        <v>794</v>
      </c>
      <c r="B283" s="3" t="s">
        <v>1327</v>
      </c>
      <c r="C283" s="3" t="s">
        <v>1328</v>
      </c>
      <c r="D283" s="31" t="s">
        <v>1329</v>
      </c>
    </row>
    <row r="284" spans="1:4">
      <c r="A284" s="31" t="s">
        <v>794</v>
      </c>
      <c r="B284" s="3" t="s">
        <v>1330</v>
      </c>
      <c r="C284" s="3" t="s">
        <v>1331</v>
      </c>
      <c r="D284" s="31" t="s">
        <v>1331</v>
      </c>
    </row>
    <row r="285" spans="1:4">
      <c r="A285" s="31" t="s">
        <v>794</v>
      </c>
      <c r="B285" s="3" t="s">
        <v>1332</v>
      </c>
      <c r="C285" s="3" t="s">
        <v>1333</v>
      </c>
      <c r="D285" s="31" t="s">
        <v>1334</v>
      </c>
    </row>
    <row r="286" spans="1:4">
      <c r="A286" s="31" t="s">
        <v>794</v>
      </c>
      <c r="B286" s="3" t="s">
        <v>1335</v>
      </c>
      <c r="C286" s="3" t="s">
        <v>1336</v>
      </c>
      <c r="D286" s="31" t="s">
        <v>1337</v>
      </c>
    </row>
    <row r="287" spans="1:4">
      <c r="A287" s="31" t="s">
        <v>794</v>
      </c>
      <c r="B287" s="3" t="s">
        <v>1338</v>
      </c>
      <c r="C287" s="3" t="s">
        <v>1339</v>
      </c>
      <c r="D287" s="31" t="s">
        <v>1340</v>
      </c>
    </row>
    <row r="288" spans="1:4">
      <c r="A288" s="31" t="s">
        <v>794</v>
      </c>
      <c r="B288" s="3" t="s">
        <v>1341</v>
      </c>
      <c r="C288" s="3" t="s">
        <v>1342</v>
      </c>
      <c r="D288" s="31" t="s">
        <v>1342</v>
      </c>
    </row>
    <row r="289" spans="1:4">
      <c r="A289" s="31" t="s">
        <v>794</v>
      </c>
      <c r="B289" s="3" t="s">
        <v>1343</v>
      </c>
      <c r="C289" s="3" t="s">
        <v>1344</v>
      </c>
      <c r="D289" s="31" t="s">
        <v>1345</v>
      </c>
    </row>
    <row r="290" spans="1:4">
      <c r="A290" s="31" t="s">
        <v>794</v>
      </c>
      <c r="B290" s="3" t="s">
        <v>1346</v>
      </c>
      <c r="C290" s="3" t="s">
        <v>1347</v>
      </c>
      <c r="D290" s="31" t="s">
        <v>1347</v>
      </c>
    </row>
    <row r="291" spans="1:4">
      <c r="A291" s="31" t="s">
        <v>794</v>
      </c>
      <c r="B291" s="3" t="s">
        <v>1348</v>
      </c>
      <c r="C291" s="3" t="s">
        <v>1349</v>
      </c>
      <c r="D291" s="31" t="s">
        <v>1350</v>
      </c>
    </row>
    <row r="292" spans="1:4">
      <c r="A292" s="31" t="s">
        <v>794</v>
      </c>
      <c r="B292" s="3" t="s">
        <v>1351</v>
      </c>
      <c r="C292" s="3" t="s">
        <v>1352</v>
      </c>
      <c r="D292" s="31" t="s">
        <v>1353</v>
      </c>
    </row>
    <row r="293" spans="1:4">
      <c r="A293" s="31" t="s">
        <v>794</v>
      </c>
      <c r="B293" s="3" t="s">
        <v>1354</v>
      </c>
      <c r="C293" s="3" t="s">
        <v>1355</v>
      </c>
      <c r="D293" s="31" t="s">
        <v>1356</v>
      </c>
    </row>
    <row r="294" spans="1:4">
      <c r="A294" s="31" t="s">
        <v>794</v>
      </c>
      <c r="B294" s="3" t="s">
        <v>1357</v>
      </c>
      <c r="C294" s="3" t="s">
        <v>1358</v>
      </c>
      <c r="D294" s="31" t="s">
        <v>1358</v>
      </c>
    </row>
    <row r="295" spans="1:4">
      <c r="A295" s="31" t="s">
        <v>794</v>
      </c>
      <c r="B295" s="3" t="s">
        <v>1359</v>
      </c>
      <c r="C295" s="3" t="s">
        <v>1360</v>
      </c>
      <c r="D295" s="31" t="s">
        <v>1361</v>
      </c>
    </row>
    <row r="296" spans="1:4">
      <c r="A296" s="31" t="s">
        <v>794</v>
      </c>
      <c r="B296" s="3" t="s">
        <v>1362</v>
      </c>
      <c r="C296" s="3" t="s">
        <v>1363</v>
      </c>
      <c r="D296" s="31" t="s">
        <v>1364</v>
      </c>
    </row>
    <row r="297" spans="1:4">
      <c r="A297" s="31" t="s">
        <v>794</v>
      </c>
      <c r="B297" s="3" t="s">
        <v>1365</v>
      </c>
      <c r="C297" s="3" t="s">
        <v>1366</v>
      </c>
      <c r="D297" s="31" t="s">
        <v>1367</v>
      </c>
    </row>
    <row r="298" spans="1:4">
      <c r="A298" s="31" t="s">
        <v>794</v>
      </c>
      <c r="B298" s="3" t="s">
        <v>1368</v>
      </c>
      <c r="C298" s="3" t="s">
        <v>1369</v>
      </c>
      <c r="D298" s="31" t="s">
        <v>1370</v>
      </c>
    </row>
    <row r="299" spans="1:4">
      <c r="A299" s="31" t="s">
        <v>794</v>
      </c>
      <c r="B299" s="3" t="s">
        <v>1371</v>
      </c>
      <c r="C299" s="3" t="s">
        <v>1372</v>
      </c>
      <c r="D299" s="31" t="s">
        <v>1372</v>
      </c>
    </row>
    <row r="300" spans="1:4">
      <c r="A300" s="31" t="s">
        <v>794</v>
      </c>
      <c r="B300" s="3" t="s">
        <v>1373</v>
      </c>
      <c r="C300" s="3" t="s">
        <v>1374</v>
      </c>
      <c r="D300" s="31" t="s">
        <v>1374</v>
      </c>
    </row>
    <row r="301" spans="1:4">
      <c r="A301" s="31" t="s">
        <v>794</v>
      </c>
      <c r="B301" s="3" t="s">
        <v>1375</v>
      </c>
      <c r="C301" s="3" t="s">
        <v>1376</v>
      </c>
      <c r="D301" s="31" t="s">
        <v>1377</v>
      </c>
    </row>
    <row r="302" spans="1:4">
      <c r="A302" s="31" t="s">
        <v>794</v>
      </c>
      <c r="B302" s="3" t="s">
        <v>1378</v>
      </c>
      <c r="C302" s="3" t="s">
        <v>1379</v>
      </c>
      <c r="D302" s="31" t="s">
        <v>1380</v>
      </c>
    </row>
    <row r="303" spans="1:4">
      <c r="A303" s="31" t="s">
        <v>794</v>
      </c>
      <c r="B303" s="3" t="s">
        <v>1381</v>
      </c>
      <c r="C303" s="3" t="s">
        <v>1382</v>
      </c>
      <c r="D303" s="31" t="s">
        <v>1383</v>
      </c>
    </row>
    <row r="304" spans="1:4">
      <c r="A304" s="31" t="s">
        <v>794</v>
      </c>
      <c r="B304" s="3" t="s">
        <v>1384</v>
      </c>
      <c r="C304" s="3" t="s">
        <v>1385</v>
      </c>
      <c r="D304" s="31" t="s">
        <v>1385</v>
      </c>
    </row>
    <row r="305" spans="1:4">
      <c r="A305" s="31" t="s">
        <v>794</v>
      </c>
      <c r="B305" s="3" t="s">
        <v>1386</v>
      </c>
      <c r="C305" s="3" t="s">
        <v>1387</v>
      </c>
      <c r="D305" s="31" t="s">
        <v>1388</v>
      </c>
    </row>
    <row r="306" spans="1:4">
      <c r="A306" s="31" t="s">
        <v>794</v>
      </c>
      <c r="B306" s="3" t="s">
        <v>1389</v>
      </c>
      <c r="C306" s="3" t="s">
        <v>1390</v>
      </c>
      <c r="D306" s="31" t="s">
        <v>1391</v>
      </c>
    </row>
    <row r="307" spans="1:4">
      <c r="A307" s="31" t="s">
        <v>794</v>
      </c>
      <c r="B307" s="3" t="s">
        <v>1392</v>
      </c>
      <c r="C307" s="3" t="s">
        <v>1393</v>
      </c>
      <c r="D307" s="31" t="s">
        <v>1393</v>
      </c>
    </row>
    <row r="308" spans="1:4">
      <c r="A308" s="31" t="s">
        <v>794</v>
      </c>
      <c r="B308" s="3" t="s">
        <v>1394</v>
      </c>
      <c r="C308" s="3" t="s">
        <v>1395</v>
      </c>
      <c r="D308" s="31" t="s">
        <v>1395</v>
      </c>
    </row>
    <row r="309" spans="1:4">
      <c r="A309" s="31" t="s">
        <v>794</v>
      </c>
      <c r="B309" s="3" t="s">
        <v>1396</v>
      </c>
      <c r="C309" s="3" t="s">
        <v>1397</v>
      </c>
      <c r="D309" s="31" t="s">
        <v>1398</v>
      </c>
    </row>
    <row r="310" spans="1:4">
      <c r="A310" s="31" t="s">
        <v>794</v>
      </c>
      <c r="B310" s="3" t="s">
        <v>1399</v>
      </c>
      <c r="C310" s="3" t="s">
        <v>1400</v>
      </c>
      <c r="D310" s="31" t="s">
        <v>1401</v>
      </c>
    </row>
    <row r="311" spans="1:4">
      <c r="A311" s="31" t="s">
        <v>794</v>
      </c>
      <c r="B311" s="3" t="s">
        <v>1402</v>
      </c>
      <c r="C311" s="3" t="s">
        <v>1403</v>
      </c>
      <c r="D311" s="31" t="s">
        <v>1404</v>
      </c>
    </row>
    <row r="312" spans="1:4">
      <c r="A312" s="31" t="s">
        <v>794</v>
      </c>
      <c r="B312" s="3" t="s">
        <v>1405</v>
      </c>
      <c r="C312" s="3" t="s">
        <v>1406</v>
      </c>
      <c r="D312" s="31" t="s">
        <v>1407</v>
      </c>
    </row>
    <row r="313" spans="1:4">
      <c r="A313" s="31" t="s">
        <v>794</v>
      </c>
      <c r="B313" s="3" t="s">
        <v>1408</v>
      </c>
      <c r="C313" s="3" t="s">
        <v>1409</v>
      </c>
      <c r="D313" s="31" t="s">
        <v>1410</v>
      </c>
    </row>
    <row r="314" spans="1:4">
      <c r="A314" s="31" t="s">
        <v>794</v>
      </c>
      <c r="B314" s="3" t="s">
        <v>1411</v>
      </c>
      <c r="C314" s="3" t="s">
        <v>1412</v>
      </c>
      <c r="D314" s="31" t="s">
        <v>1413</v>
      </c>
    </row>
    <row r="315" spans="1:4">
      <c r="A315" s="31" t="s">
        <v>794</v>
      </c>
      <c r="B315" s="3" t="s">
        <v>1414</v>
      </c>
      <c r="C315" s="3" t="s">
        <v>1415</v>
      </c>
      <c r="D315" s="31" t="s">
        <v>1416</v>
      </c>
    </row>
    <row r="316" spans="1:4">
      <c r="A316" s="31" t="s">
        <v>794</v>
      </c>
      <c r="B316" s="3" t="s">
        <v>1417</v>
      </c>
      <c r="C316" s="3" t="s">
        <v>1418</v>
      </c>
      <c r="D316" s="31" t="s">
        <v>1418</v>
      </c>
    </row>
    <row r="317" spans="1:4">
      <c r="A317" s="31" t="s">
        <v>794</v>
      </c>
      <c r="B317" s="3" t="s">
        <v>1419</v>
      </c>
      <c r="C317" s="3" t="s">
        <v>1420</v>
      </c>
      <c r="D317" s="31" t="s">
        <v>1420</v>
      </c>
    </row>
    <row r="318" spans="1:4">
      <c r="A318" s="31" t="s">
        <v>794</v>
      </c>
      <c r="B318" s="3" t="s">
        <v>1421</v>
      </c>
      <c r="C318" s="3" t="s">
        <v>1422</v>
      </c>
      <c r="D318" s="31" t="s">
        <v>1423</v>
      </c>
    </row>
    <row r="319" spans="1:4">
      <c r="A319" s="31" t="s">
        <v>794</v>
      </c>
      <c r="B319" s="3" t="s">
        <v>1424</v>
      </c>
      <c r="C319" s="3" t="s">
        <v>1425</v>
      </c>
      <c r="D319" s="31" t="s">
        <v>1426</v>
      </c>
    </row>
    <row r="320" spans="1:4">
      <c r="A320" s="31" t="s">
        <v>794</v>
      </c>
      <c r="B320" s="3" t="s">
        <v>1427</v>
      </c>
      <c r="C320" s="3" t="s">
        <v>1428</v>
      </c>
      <c r="D320" s="31" t="s">
        <v>1428</v>
      </c>
    </row>
    <row r="321" spans="1:4">
      <c r="A321" s="31" t="s">
        <v>794</v>
      </c>
      <c r="B321" s="3" t="s">
        <v>1429</v>
      </c>
      <c r="C321" s="3" t="s">
        <v>1430</v>
      </c>
      <c r="D321" s="31" t="s">
        <v>1431</v>
      </c>
    </row>
    <row r="322" spans="1:4">
      <c r="A322" s="31" t="s">
        <v>794</v>
      </c>
      <c r="B322" s="3" t="s">
        <v>1432</v>
      </c>
      <c r="C322" s="3" t="s">
        <v>1433</v>
      </c>
      <c r="D322" s="31" t="s">
        <v>1434</v>
      </c>
    </row>
    <row r="323" spans="1:4">
      <c r="A323" s="31" t="s">
        <v>794</v>
      </c>
      <c r="B323" s="3" t="s">
        <v>1435</v>
      </c>
      <c r="C323" s="3" t="s">
        <v>1436</v>
      </c>
      <c r="D323" s="31" t="s">
        <v>1437</v>
      </c>
    </row>
    <row r="324" spans="1:4">
      <c r="A324" s="31" t="s">
        <v>794</v>
      </c>
      <c r="B324" s="3" t="s">
        <v>1438</v>
      </c>
      <c r="C324" s="3" t="s">
        <v>1439</v>
      </c>
      <c r="D324" s="31" t="s">
        <v>1439</v>
      </c>
    </row>
  </sheetData>
  <phoneticPr fontId="6"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2"/>
  <sheetViews>
    <sheetView topLeftCell="B1" workbookViewId="0">
      <selection activeCell="B9" sqref="B9"/>
    </sheetView>
  </sheetViews>
  <sheetFormatPr defaultColWidth="11.125" defaultRowHeight="15.75"/>
  <cols>
    <col min="1" max="1" width="49.625" bestFit="1" customWidth="1"/>
    <col min="2" max="2" width="34.125" bestFit="1" customWidth="1"/>
    <col min="3" max="3" width="15.125" bestFit="1" customWidth="1"/>
    <col min="4" max="4" width="25.125" customWidth="1"/>
    <col min="5" max="5" width="21.75" customWidth="1"/>
  </cols>
  <sheetData>
    <row r="1" spans="1:6" s="1" customFormat="1">
      <c r="A1" s="22" t="s">
        <v>1440</v>
      </c>
      <c r="B1" s="22" t="s">
        <v>1441</v>
      </c>
      <c r="C1" s="18" t="s">
        <v>1442</v>
      </c>
      <c r="D1" s="87" t="s">
        <v>1451</v>
      </c>
      <c r="E1" s="87" t="s">
        <v>1452</v>
      </c>
      <c r="F1" s="22" t="s">
        <v>1443</v>
      </c>
    </row>
    <row r="2" spans="1:6">
      <c r="A2" s="44" t="s">
        <v>68</v>
      </c>
      <c r="B2" s="3" t="str">
        <f>SUBSTITUTE(SUBSTITUTE(A2," - ","_")," ","_")</f>
        <v>T0_Initial_Case_Investigation_Form</v>
      </c>
      <c r="C2" s="15" t="str">
        <f>IF(mode="Desktop", "theme-grid pages", "pages")</f>
        <v>pages</v>
      </c>
      <c r="D2" s="88" t="s">
        <v>1453</v>
      </c>
      <c r="E2" s="89" t="s">
        <v>1454</v>
      </c>
      <c r="F2" s="3" t="str">
        <f ca="1">TEXT(NOW(), "yyyymmddhhmmss")</f>
        <v>20250617150032</v>
      </c>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3B078-6E1B-4FA3-837A-7C4742BD41C7}">
  <dimension ref="A1:A2"/>
  <sheetViews>
    <sheetView workbookViewId="0">
      <selection activeCell="A2" sqref="A2"/>
    </sheetView>
  </sheetViews>
  <sheetFormatPr defaultColWidth="8.875" defaultRowHeight="15.75"/>
  <sheetData>
    <row r="1" spans="1:1">
      <c r="A1" t="s">
        <v>1444</v>
      </c>
    </row>
    <row r="2" spans="1:1">
      <c r="A2" t="s">
        <v>1445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3d0dad-3a9b-4257-aac4-be4a80e234c2" xsi:nil="true"/>
    <lcf76f155ced4ddcb4097134ff3c332f xmlns="442d9681-7f4e-44c1-99f1-cff7cbfc79b5">
      <Terms xmlns="http://schemas.microsoft.com/office/infopath/2007/PartnerControls"/>
    </lcf76f155ced4ddcb4097134ff3c332f>
    <Person xmlns="442d9681-7f4e-44c1-99f1-cff7cbfc79b5">
      <UserInfo>
        <DisplayName/>
        <AccountId xsi:nil="true"/>
        <AccountType/>
      </UserInfo>
    </Person>
    <DateTime xmlns="442d9681-7f4e-44c1-99f1-cff7cbfc79b5" xsi:nil="true"/>
    <dateandtime xmlns="442d9681-7f4e-44c1-99f1-cff7cbfc79b5" xsi:nil="true"/>
    <report xmlns="442d9681-7f4e-44c1-99f1-cff7cbfc79b5">true</report>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FD197ACF90868C4F9D6F8DFC6D331275" ma:contentTypeVersion="23" ma:contentTypeDescription="Create a new document." ma:contentTypeScope="" ma:versionID="354e8409a075698b26c48b406ba5f8d6">
  <xsd:schema xmlns:xsd="http://www.w3.org/2001/XMLSchema" xmlns:xs="http://www.w3.org/2001/XMLSchema" xmlns:p="http://schemas.microsoft.com/office/2006/metadata/properties" xmlns:ns2="442d9681-7f4e-44c1-99f1-cff7cbfc79b5" xmlns:ns3="353d0dad-3a9b-4257-aac4-be4a80e234c2" targetNamespace="http://schemas.microsoft.com/office/2006/metadata/properties" ma:root="true" ma:fieldsID="09d63bd1e58e3933de3e0d9465f9e12b" ns2:_="" ns3:_="">
    <xsd:import namespace="442d9681-7f4e-44c1-99f1-cff7cbfc79b5"/>
    <xsd:import namespace="353d0dad-3a9b-4257-aac4-be4a80e234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DateTime" minOccurs="0"/>
                <xsd:element ref="ns2:Person" minOccurs="0"/>
                <xsd:element ref="ns2:dateandtime" minOccurs="0"/>
                <xsd:element ref="ns2:report"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d9681-7f4e-44c1-99f1-cff7cbfc79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DateTime" ma:index="26" nillable="true" ma:displayName="Date &amp; Time" ma:format="DateOnly" ma:internalName="DateTime">
      <xsd:simpleType>
        <xsd:restriction base="dms:DateTime"/>
      </xsd:simpleType>
    </xsd:element>
    <xsd:element name="Person" ma:index="27"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andtime" ma:index="28" nillable="true" ma:displayName="date and time" ma:format="DateTime" ma:internalName="dateandtime">
      <xsd:simpleType>
        <xsd:restriction base="dms:DateTime"/>
      </xsd:simpleType>
    </xsd:element>
    <xsd:element name="report" ma:index="29" nillable="true" ma:displayName="report" ma:default="1" ma:format="Dropdown" ma:internalName="report">
      <xsd:simpleType>
        <xsd:restriction base="dms:Boolean"/>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3d0dad-3a9b-4257-aac4-be4a80e234c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b9b30bb-8cbe-40cc-a92a-a5f2a3bf6247}" ma:internalName="TaxCatchAll" ma:showField="CatchAllData" ma:web="353d0dad-3a9b-4257-aac4-be4a80e2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3F326F-B426-4243-A989-BE1E464EC446}">
  <ds:schemaRefs>
    <ds:schemaRef ds:uri="http://schemas.microsoft.com/office/2006/metadata/properties"/>
    <ds:schemaRef ds:uri="http://schemas.microsoft.com/office/infopath/2007/PartnerControls"/>
    <ds:schemaRef ds:uri="353d0dad-3a9b-4257-aac4-be4a80e234c2"/>
    <ds:schemaRef ds:uri="442d9681-7f4e-44c1-99f1-cff7cbfc79b5"/>
  </ds:schemaRefs>
</ds:datastoreItem>
</file>

<file path=customXml/itemProps2.xml><?xml version="1.0" encoding="utf-8"?>
<ds:datastoreItem xmlns:ds="http://schemas.openxmlformats.org/officeDocument/2006/customXml" ds:itemID="{2426A53B-3337-4468-B69E-1C0B24BFA9CF}">
  <ds:schemaRefs>
    <ds:schemaRef ds:uri="http://schemas.microsoft.com/DataMashup"/>
  </ds:schemaRefs>
</ds:datastoreItem>
</file>

<file path=customXml/itemProps3.xml><?xml version="1.0" encoding="utf-8"?>
<ds:datastoreItem xmlns:ds="http://schemas.openxmlformats.org/officeDocument/2006/customXml" ds:itemID="{E8FFE208-2D6B-4D3A-83CA-23FFE9C82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d9681-7f4e-44c1-99f1-cff7cbfc79b5"/>
    <ds:schemaRef ds:uri="353d0dad-3a9b-4257-aac4-be4a80e2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89C9709-404F-4177-BB2D-5463863E71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Data dictionary</vt:lpstr>
      <vt:lpstr>survey</vt:lpstr>
      <vt:lpstr>choices</vt:lpstr>
      <vt:lpstr>settings</vt:lpstr>
      <vt:lpstr>list</vt:lpstr>
      <vt:lpstr>incubation_period</vt:lpstr>
      <vt:lpstr>mode</vt:lpstr>
    </vt:vector>
  </TitlesOfParts>
  <Manager/>
  <Company>iMMAP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fitzpaddy</dc:creator>
  <cp:keywords/>
  <dc:description/>
  <cp:lastModifiedBy>DEGAIL CHABRAT, Marie-Amélie</cp:lastModifiedBy>
  <cp:revision/>
  <dcterms:created xsi:type="dcterms:W3CDTF">2016-02-08T05:24:59Z</dcterms:created>
  <dcterms:modified xsi:type="dcterms:W3CDTF">2025-06-17T13:00:49Z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0x010100FD197ACF90868C4F9D6F8DFC6D331275</vt:lpwstr>
  </property>
  <property fmtid="{D5CDD505-2E9C-101B-9397-08002B2CF9AE}" pid="3" name="MediaServiceImageTags">
    <vt:lpwstr/>
  </property>
</Properties>
</file>