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c.gov\private\M126\hxv8\1Team\1Red Book\Web Materials\"/>
    </mc:Choice>
  </mc:AlternateContent>
  <bookViews>
    <workbookView xWindow="0" yWindow="0" windowWidth="15570" windowHeight="11430"/>
  </bookViews>
  <sheets>
    <sheet name="Sheet1" sheetId="1" r:id="rId1"/>
  </sheets>
  <definedNames>
    <definedName name="_xlnm.Print_Area" localSheetId="0">Sheet1!$A$2:$J$20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G22" i="1" s="1"/>
  <c r="J22" i="1" s="1"/>
  <c r="F21" i="1"/>
  <c r="G21" i="1" s="1"/>
  <c r="J21" i="1" s="1"/>
  <c r="H22" i="1" l="1"/>
  <c r="I22" i="1"/>
  <c r="H21" i="1"/>
  <c r="I21" i="1"/>
  <c r="F23" i="1"/>
  <c r="H23" i="1" s="1"/>
  <c r="I23" i="1" l="1"/>
  <c r="G23" i="1"/>
  <c r="J23" i="1"/>
  <c r="F6" i="1"/>
  <c r="G6" i="1" s="1"/>
  <c r="F7" i="1"/>
  <c r="G7" i="1" s="1"/>
  <c r="A19" i="1" s="1"/>
  <c r="F19" i="1" s="1"/>
  <c r="F8" i="1"/>
  <c r="G8" i="1" s="1"/>
  <c r="F9" i="1"/>
  <c r="G9" i="1" s="1"/>
  <c r="F10" i="1"/>
  <c r="G10" i="1" s="1"/>
  <c r="H10" i="1" s="1"/>
  <c r="F13" i="1"/>
  <c r="G13" i="1"/>
  <c r="H13" i="1" s="1"/>
  <c r="J13" i="1"/>
  <c r="F24" i="1"/>
  <c r="G24" i="1"/>
  <c r="H24" i="1" s="1"/>
  <c r="F5" i="1"/>
  <c r="G5" i="1" s="1"/>
  <c r="A17" i="1" s="1"/>
  <c r="F17" i="1" s="1"/>
  <c r="G17" i="1" s="1"/>
  <c r="I17" i="1" s="1"/>
  <c r="G19" i="1" l="1"/>
  <c r="H19" i="1" s="1"/>
  <c r="H6" i="1"/>
  <c r="J6" i="1" s="1"/>
  <c r="A18" i="1"/>
  <c r="F18" i="1" s="1"/>
  <c r="H8" i="1"/>
  <c r="J8" i="1" s="1"/>
  <c r="A20" i="1"/>
  <c r="F20" i="1" s="1"/>
  <c r="H9" i="1"/>
  <c r="J9" i="1" s="1"/>
  <c r="J17" i="1"/>
  <c r="H17" i="1"/>
  <c r="H7" i="1"/>
  <c r="J7" i="1" s="1"/>
  <c r="H5" i="1"/>
  <c r="J5" i="1" s="1"/>
  <c r="J24" i="1"/>
  <c r="J10" i="1"/>
  <c r="G20" i="1" l="1"/>
  <c r="J20" i="1" s="1"/>
  <c r="I20" i="1"/>
  <c r="H20" i="1"/>
  <c r="J19" i="1"/>
  <c r="G18" i="1"/>
  <c r="H18" i="1" s="1"/>
  <c r="I18" i="1"/>
  <c r="I19" i="1"/>
  <c r="J18" i="1" l="1"/>
</calcChain>
</file>

<file path=xl/sharedStrings.xml><?xml version="1.0" encoding="utf-8"?>
<sst xmlns="http://schemas.openxmlformats.org/spreadsheetml/2006/main" count="23" uniqueCount="19">
  <si>
    <t>Inputs</t>
  </si>
  <si>
    <t>Outputs</t>
  </si>
  <si>
    <t>Precision
on N
(½ width of CI)</t>
  </si>
  <si>
    <t>Survey sample size</t>
  </si>
  <si>
    <t>Step 1: Estimating the number of unique objects to distribute</t>
  </si>
  <si>
    <t>Step 2: Expected population size estimate</t>
  </si>
  <si>
    <t>Desired
precision 
(½ width of CI as % of estimate)</t>
  </si>
  <si>
    <t>Estimated population size</t>
  </si>
  <si>
    <t>Survey design effect</t>
  </si>
  <si>
    <t>Number of objects to distribute</t>
  </si>
  <si>
    <t>Expected number of objects recaptured</t>
  </si>
  <si>
    <t>Verification:  population size estimate</t>
  </si>
  <si>
    <t>Number of objects distributed</t>
  </si>
  <si>
    <t>Number of objects found in survey</t>
  </si>
  <si>
    <t>Population size estimate</t>
  </si>
  <si>
    <t>Std error</t>
  </si>
  <si>
    <t>Lower bound</t>
  </si>
  <si>
    <t>Upper bound</t>
  </si>
  <si>
    <t>Relative bounds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</si>
</sst>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
    <numFmt numFmtId="167" formatCode="\±0"/>
    <numFmt numFmtId="168" formatCode="\±0.0%"/>
  </numFmts>
  <fonts count="6" x14ac:knownFonts="1">
    <font>
      <sz val="11"/>
      <color theme="1"/>
      <name val="Calibri"/>
      <family val="2"/>
      <scheme val="minor"/>
    </font>
    <font>
      <sz val="11"/>
      <color theme="1"/>
      <name val="Calibri"/>
      <family val="2"/>
      <scheme val="minor"/>
    </font>
    <font>
      <sz val="11"/>
      <name val="Calibri"/>
      <family val="2"/>
      <scheme val="minor"/>
    </font>
    <font>
      <sz val="11"/>
      <color theme="0" tint="-0.249977111117893"/>
      <name val="Calibri"/>
      <family val="2"/>
      <scheme val="minor"/>
    </font>
    <font>
      <b/>
      <sz val="11"/>
      <color theme="1"/>
      <name val="Calibri"/>
      <family val="2"/>
      <scheme val="minor"/>
    </font>
    <font>
      <sz val="11"/>
      <color theme="7" tint="-0.499984740745262"/>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0" fillId="0" borderId="0" xfId="0" applyAlignment="1">
      <alignment wrapText="1"/>
    </xf>
    <xf numFmtId="0" fontId="0" fillId="0" borderId="0" xfId="0" applyAlignment="1">
      <alignment horizontal="center" wrapText="1"/>
    </xf>
    <xf numFmtId="0" fontId="0" fillId="2" borderId="0" xfId="0" applyFill="1" applyAlignment="1">
      <alignment wrapText="1"/>
    </xf>
    <xf numFmtId="0" fontId="0" fillId="3" borderId="0" xfId="0" applyFill="1" applyAlignment="1">
      <alignment wrapText="1"/>
    </xf>
    <xf numFmtId="0" fontId="3" fillId="0" borderId="0" xfId="0" applyFont="1" applyAlignment="1">
      <alignment horizontal="center" wrapText="1"/>
    </xf>
    <xf numFmtId="166" fontId="0" fillId="0" borderId="0" xfId="0" applyNumberFormat="1"/>
    <xf numFmtId="1" fontId="0" fillId="0" borderId="0" xfId="0" applyNumberFormat="1"/>
    <xf numFmtId="168" fontId="0" fillId="0" borderId="0" xfId="1" applyNumberFormat="1" applyFont="1" applyAlignment="1">
      <alignment horizontal="right"/>
    </xf>
    <xf numFmtId="1" fontId="0" fillId="0" borderId="0" xfId="0" applyNumberFormat="1" applyAlignment="1">
      <alignment horizontal="center" wrapText="1"/>
    </xf>
    <xf numFmtId="165" fontId="0" fillId="0" borderId="0" xfId="1" applyNumberFormat="1" applyFont="1" applyAlignment="1">
      <alignment horizontal="center" wrapText="1"/>
    </xf>
    <xf numFmtId="2" fontId="0" fillId="0" borderId="0" xfId="0" applyNumberFormat="1" applyAlignment="1">
      <alignment horizontal="center" wrapText="1"/>
    </xf>
    <xf numFmtId="164" fontId="0" fillId="0" borderId="0" xfId="0" applyNumberFormat="1" applyAlignment="1">
      <alignment horizontal="center" wrapText="1"/>
    </xf>
    <xf numFmtId="167" fontId="0" fillId="0" borderId="0" xfId="0" applyNumberFormat="1" applyAlignment="1">
      <alignment horizontal="center" wrapText="1"/>
    </xf>
    <xf numFmtId="165" fontId="0" fillId="0" borderId="0" xfId="0" applyNumberFormat="1" applyAlignment="1">
      <alignment horizontal="center" wrapText="1"/>
    </xf>
    <xf numFmtId="0" fontId="0" fillId="2" borderId="0" xfId="0" applyFill="1" applyBorder="1" applyAlignment="1">
      <alignment wrapText="1"/>
    </xf>
    <xf numFmtId="0" fontId="0" fillId="0" borderId="1" xfId="0" applyBorder="1" applyAlignment="1">
      <alignment horizontal="center" wrapText="1"/>
    </xf>
    <xf numFmtId="0" fontId="0" fillId="3" borderId="0" xfId="0" applyFill="1" applyBorder="1" applyAlignment="1">
      <alignment wrapText="1"/>
    </xf>
    <xf numFmtId="0" fontId="0" fillId="0" borderId="0" xfId="0" applyFill="1" applyBorder="1" applyAlignment="1">
      <alignment wrapText="1"/>
    </xf>
    <xf numFmtId="0" fontId="2" fillId="4" borderId="0" xfId="0" applyFont="1" applyFill="1" applyBorder="1" applyAlignment="1">
      <alignment wrapText="1"/>
    </xf>
    <xf numFmtId="0" fontId="3" fillId="0" borderId="1" xfId="0" applyFont="1" applyBorder="1" applyAlignment="1">
      <alignment horizontal="center" wrapText="1"/>
    </xf>
    <xf numFmtId="0" fontId="0" fillId="0" borderId="0" xfId="0" applyAlignment="1">
      <alignment horizontal="center"/>
    </xf>
    <xf numFmtId="1" fontId="0" fillId="0" borderId="0" xfId="0" applyNumberFormat="1" applyAlignment="1">
      <alignment horizontal="center"/>
    </xf>
    <xf numFmtId="166" fontId="0" fillId="0" borderId="0" xfId="0" applyNumberFormat="1" applyAlignment="1">
      <alignment horizontal="center"/>
    </xf>
    <xf numFmtId="168" fontId="0" fillId="0" borderId="0" xfId="1" applyNumberFormat="1" applyFont="1" applyAlignment="1">
      <alignment horizontal="center"/>
    </xf>
    <xf numFmtId="0" fontId="4" fillId="0" borderId="1" xfId="0" applyFont="1" applyBorder="1" applyAlignment="1">
      <alignment horizontal="center" wrapText="1"/>
    </xf>
    <xf numFmtId="1" fontId="4" fillId="0" borderId="0" xfId="0" applyNumberFormat="1" applyFont="1" applyAlignment="1">
      <alignment horizontal="center" wrapText="1"/>
    </xf>
    <xf numFmtId="1" fontId="4" fillId="0" borderId="0" xfId="0" applyNumberFormat="1" applyFont="1" applyAlignment="1">
      <alignment horizontal="center"/>
    </xf>
    <xf numFmtId="1" fontId="4" fillId="0" borderId="0" xfId="0" applyNumberFormat="1" applyFont="1"/>
    <xf numFmtId="9" fontId="0" fillId="0" borderId="0" xfId="0" applyNumberFormat="1" applyAlignment="1">
      <alignment horizontal="center" wrapText="1"/>
    </xf>
    <xf numFmtId="10" fontId="0" fillId="0" borderId="0" xfId="0" applyNumberFormat="1" applyAlignment="1">
      <alignment horizontal="center" wrapText="1"/>
    </xf>
    <xf numFmtId="0" fontId="4" fillId="0" borderId="0" xfId="0" applyFont="1" applyAlignment="1">
      <alignment horizontal="left" wrapText="1"/>
    </xf>
    <xf numFmtId="0" fontId="4" fillId="0" borderId="0" xfId="0" applyFont="1" applyAlignment="1">
      <alignment horizontal="left"/>
    </xf>
    <xf numFmtId="0" fontId="5"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781050</xdr:rowOff>
    </xdr:from>
    <xdr:to>
      <xdr:col>9</xdr:col>
      <xdr:colOff>771525</xdr:colOff>
      <xdr:row>0</xdr:row>
      <xdr:rowOff>2952750</xdr:rowOff>
    </xdr:to>
    <xdr:sp macro="" textlink="">
      <xdr:nvSpPr>
        <xdr:cNvPr id="2" name="TextBox 1"/>
        <xdr:cNvSpPr txBox="1"/>
      </xdr:nvSpPr>
      <xdr:spPr>
        <a:xfrm>
          <a:off x="114300" y="781050"/>
          <a:ext cx="7924800" cy="2171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attached calculator can be used to derive the number of unique objects that need to be distributed to estimate population size when using the multiplier method. The unique object multiplier method for population size estimation can be conducted as part of BBS. Before BBS starts, a specific unique object is distributed to members of the target population.  This calculator generates the number of unique objects that should be distributed.  </a:t>
          </a:r>
          <a:r>
            <a:rPr lang="en-US" sz="1100">
              <a:solidFill>
                <a:schemeClr val="dk1"/>
              </a:solidFill>
              <a:effectLst/>
              <a:latin typeface="+mn-lt"/>
              <a:ea typeface="+mn-ea"/>
              <a:cs typeface="+mn-cs"/>
            </a:rPr>
            <a:t>The calculator also provides the expected number of unique objects recaptured during BBS sampling. </a:t>
          </a:r>
          <a:r>
            <a:rPr lang="en-US" sz="1100"/>
            <a:t>The calculator requires input of a prior rough estimate of population size, desired precision around the resulting population size estimate, and the expected BBS sample size.  </a:t>
          </a:r>
        </a:p>
        <a:p>
          <a:endParaRPr lang="en-US" sz="1100"/>
        </a:p>
        <a:p>
          <a:r>
            <a:rPr lang="en-US" sz="1100"/>
            <a:t>The data shown in the spreadsheet should be considered as an example only. Survey investigators planning population size estimation using the unique object multiplier method will need to input data appropriate for their population and survey.  The BBS sample size input should be based on appropriate sample size calculation.  The calculator can be used to compare various scenarios with expected number of objects returned, corresponding design effects with estimated population sizes, and standard errors with lower and upper bounds.</a:t>
          </a:r>
        </a:p>
      </xdr:txBody>
    </xdr:sp>
    <xdr:clientData/>
  </xdr:twoCellAnchor>
  <xdr:twoCellAnchor>
    <xdr:from>
      <xdr:col>0</xdr:col>
      <xdr:colOff>142874</xdr:colOff>
      <xdr:row>0</xdr:row>
      <xdr:rowOff>28574</xdr:rowOff>
    </xdr:from>
    <xdr:to>
      <xdr:col>9</xdr:col>
      <xdr:colOff>742950</xdr:colOff>
      <xdr:row>0</xdr:row>
      <xdr:rowOff>685799</xdr:rowOff>
    </xdr:to>
    <xdr:sp macro="" textlink="">
      <xdr:nvSpPr>
        <xdr:cNvPr id="3" name="TextBox 2"/>
        <xdr:cNvSpPr txBox="1"/>
      </xdr:nvSpPr>
      <xdr:spPr>
        <a:xfrm>
          <a:off x="142874" y="28574"/>
          <a:ext cx="7867651"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Appendix I-23. Calculating the Number of Unique Objects to be Distributed for Estimating Population Size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selection activeCell="L1" sqref="L1"/>
    </sheetView>
  </sheetViews>
  <sheetFormatPr defaultColWidth="9.140625" defaultRowHeight="15" x14ac:dyDescent="0.25"/>
  <cols>
    <col min="1" max="1" width="12.5703125" style="1" customWidth="1"/>
    <col min="2" max="2" width="12" style="1" customWidth="1"/>
    <col min="3" max="3" width="14.140625" style="1" customWidth="1"/>
    <col min="4" max="4" width="14.7109375" style="1" customWidth="1"/>
    <col min="5" max="5" width="6.7109375" style="1" customWidth="1"/>
    <col min="6" max="6" width="13.7109375" style="1" customWidth="1"/>
    <col min="7" max="7" width="12" style="1" customWidth="1"/>
    <col min="8" max="9" width="11.5703125" style="1" customWidth="1"/>
    <col min="10" max="10" width="13" style="1" customWidth="1"/>
    <col min="11" max="12" width="9.140625" style="1"/>
    <col min="13" max="14" width="9.5703125" style="1" customWidth="1"/>
    <col min="15" max="16" width="9.140625" style="1"/>
    <col min="17" max="17" width="9.7109375" style="1" customWidth="1"/>
    <col min="18" max="16384" width="9.140625" style="1"/>
  </cols>
  <sheetData>
    <row r="1" spans="1:10" ht="240" customHeight="1" x14ac:dyDescent="0.25"/>
    <row r="2" spans="1:10" ht="15" customHeight="1" x14ac:dyDescent="0.25">
      <c r="A2" s="31" t="s">
        <v>4</v>
      </c>
      <c r="B2" s="31"/>
      <c r="C2" s="31"/>
      <c r="D2" s="31"/>
      <c r="E2" s="31"/>
      <c r="F2" s="31"/>
      <c r="G2" s="31"/>
      <c r="H2" s="31"/>
    </row>
    <row r="3" spans="1:10" x14ac:dyDescent="0.25">
      <c r="A3" s="15" t="s">
        <v>0</v>
      </c>
      <c r="B3" s="15"/>
      <c r="C3" s="15"/>
      <c r="D3" s="15"/>
      <c r="F3" s="17" t="s">
        <v>1</v>
      </c>
      <c r="G3" s="17"/>
      <c r="H3" s="17"/>
      <c r="I3" s="18"/>
      <c r="J3" s="19"/>
    </row>
    <row r="4" spans="1:10" s="2" customFormat="1" ht="75" customHeight="1" x14ac:dyDescent="0.25">
      <c r="A4" s="16" t="s">
        <v>7</v>
      </c>
      <c r="B4" s="16" t="s">
        <v>6</v>
      </c>
      <c r="C4" s="16" t="s">
        <v>3</v>
      </c>
      <c r="D4" s="16" t="s">
        <v>8</v>
      </c>
      <c r="F4" s="16" t="s">
        <v>2</v>
      </c>
      <c r="G4" s="25" t="s">
        <v>9</v>
      </c>
      <c r="H4" s="16" t="s">
        <v>10</v>
      </c>
      <c r="I4" s="16"/>
      <c r="J4" s="20" t="s">
        <v>11</v>
      </c>
    </row>
    <row r="5" spans="1:10" x14ac:dyDescent="0.25">
      <c r="A5" s="9">
        <v>13000</v>
      </c>
      <c r="B5" s="10">
        <v>0.33</v>
      </c>
      <c r="C5" s="9">
        <v>1000</v>
      </c>
      <c r="D5" s="11">
        <v>2</v>
      </c>
      <c r="E5" s="12"/>
      <c r="F5" s="13">
        <f>IF(OR(ISNUMBER(A5),ISNUMBER(B5)),A5*B5,"")</f>
        <v>4290</v>
      </c>
      <c r="G5" s="26">
        <f>IF(OR(ISNUMBER(A5),ISNUMBER(B5),ISNUMBER(C5)),2401*(C5/IF(ISNUMBER(D5),D5,1)*A5*A5-A5*A5*A5)/(2401*C5/IF(ISNUMBER(D5),D5,1)*A5-625*C5/IF(ISNUMBER(D5),D5,1)*F5*F5-2401*A5*A5),"")</f>
        <v>825.88275761705052</v>
      </c>
      <c r="H5" s="9">
        <f>IF(ISNUMBER(G5),G5*C5/A5,"")</f>
        <v>63.529442893619276</v>
      </c>
      <c r="I5" s="11"/>
      <c r="J5" s="5">
        <f>IF(ISNUMBER(G5),C5*G5/H5,"")</f>
        <v>13000</v>
      </c>
    </row>
    <row r="6" spans="1:10" x14ac:dyDescent="0.25">
      <c r="A6" s="2">
        <v>2500</v>
      </c>
      <c r="B6" s="14">
        <v>0.33</v>
      </c>
      <c r="C6" s="2">
        <v>1000</v>
      </c>
      <c r="D6" s="11">
        <v>2.5</v>
      </c>
      <c r="E6" s="11"/>
      <c r="F6" s="13">
        <f t="shared" ref="F6:F8" si="0">IF(OR(ISNUMBER(A6),ISNUMBER(B6)),A6*B6,"")</f>
        <v>825</v>
      </c>
      <c r="G6" s="26">
        <f t="shared" ref="G6:G24" si="1">IF(OR(ISNUMBER(A6),ISNUMBER(B6),ISNUMBER(C6)),2401*(C6/IF(ISNUMBER(D6),D6,1)*A6*A6-A6*A6*A6)/(2401*C6/IF(ISNUMBER(D6),D6,1)*A6-625*C6/IF(ISNUMBER(D6),D6,1)*F6*F6-2401*A6*A6),"")</f>
        <v>172.42759005589252</v>
      </c>
      <c r="H6" s="9">
        <f t="shared" ref="H6:H24" si="2">IF(ISNUMBER(G6),G6*C6/A6,"")</f>
        <v>68.971036022357012</v>
      </c>
      <c r="I6" s="11"/>
      <c r="J6" s="5">
        <f t="shared" ref="J6:J24" si="3">IF(ISNUMBER(G6),C6*G6/H6,"")</f>
        <v>2500</v>
      </c>
    </row>
    <row r="7" spans="1:10" x14ac:dyDescent="0.25">
      <c r="A7" s="2">
        <v>2500</v>
      </c>
      <c r="B7" s="14">
        <v>0.25</v>
      </c>
      <c r="C7" s="2">
        <v>1000</v>
      </c>
      <c r="D7" s="11">
        <v>3</v>
      </c>
      <c r="E7" s="11"/>
      <c r="F7" s="13">
        <f t="shared" si="0"/>
        <v>625</v>
      </c>
      <c r="G7" s="26">
        <f t="shared" si="1"/>
        <v>344.47556676842112</v>
      </c>
      <c r="H7" s="9">
        <f t="shared" si="2"/>
        <v>137.79022670736845</v>
      </c>
      <c r="I7" s="11"/>
      <c r="J7" s="5">
        <f t="shared" si="3"/>
        <v>2500</v>
      </c>
    </row>
    <row r="8" spans="1:10" x14ac:dyDescent="0.25">
      <c r="A8" s="2">
        <v>2500</v>
      </c>
      <c r="B8" s="14">
        <v>0.1</v>
      </c>
      <c r="C8" s="2">
        <v>1000</v>
      </c>
      <c r="D8" s="11">
        <v>3.5</v>
      </c>
      <c r="E8" s="11"/>
      <c r="F8" s="13">
        <f t="shared" si="0"/>
        <v>250</v>
      </c>
      <c r="G8" s="26">
        <f t="shared" si="1"/>
        <v>1358.9143437205598</v>
      </c>
      <c r="H8" s="9">
        <f t="shared" si="2"/>
        <v>543.56573748822393</v>
      </c>
      <c r="I8" s="11"/>
      <c r="J8" s="5">
        <f t="shared" si="3"/>
        <v>2500</v>
      </c>
    </row>
    <row r="9" spans="1:10" x14ac:dyDescent="0.25">
      <c r="A9" s="2">
        <v>2500</v>
      </c>
      <c r="B9" s="29">
        <v>0.25</v>
      </c>
      <c r="C9" s="2">
        <v>500</v>
      </c>
      <c r="D9" s="2">
        <v>2.5</v>
      </c>
      <c r="E9" s="2"/>
      <c r="F9" s="9">
        <f t="shared" ref="F9:F24" si="4">IF(OR(ISNUMBER(A9),ISNUMBER(B9)),A9*B9,"")</f>
        <v>625</v>
      </c>
      <c r="G9" s="26">
        <f t="shared" si="1"/>
        <v>551.04965164617386</v>
      </c>
      <c r="H9" s="9">
        <f t="shared" si="2"/>
        <v>110.20993032923478</v>
      </c>
      <c r="I9" s="11"/>
      <c r="J9" s="5">
        <f t="shared" si="3"/>
        <v>2500</v>
      </c>
    </row>
    <row r="10" spans="1:10" x14ac:dyDescent="0.25">
      <c r="A10" s="2">
        <v>2500</v>
      </c>
      <c r="B10" s="30">
        <v>0.1</v>
      </c>
      <c r="C10" s="2">
        <v>500</v>
      </c>
      <c r="D10" s="2">
        <v>3.5</v>
      </c>
      <c r="E10" s="2"/>
      <c r="F10" s="9">
        <f t="shared" si="4"/>
        <v>250</v>
      </c>
      <c r="G10" s="26">
        <f t="shared" si="1"/>
        <v>1792.8776372835639</v>
      </c>
      <c r="H10" s="9">
        <f t="shared" si="2"/>
        <v>358.57552745671279</v>
      </c>
      <c r="I10" s="11"/>
      <c r="J10" s="5">
        <f t="shared" si="3"/>
        <v>2500</v>
      </c>
    </row>
    <row r="11" spans="1:10" x14ac:dyDescent="0.25">
      <c r="A11" s="2"/>
      <c r="B11" s="2"/>
      <c r="C11" s="2"/>
      <c r="D11" s="2"/>
      <c r="E11" s="2"/>
      <c r="F11" s="9"/>
      <c r="G11" s="9"/>
      <c r="H11" s="9"/>
      <c r="I11" s="11"/>
      <c r="J11" s="5"/>
    </row>
    <row r="12" spans="1:10" x14ac:dyDescent="0.25">
      <c r="A12" s="2"/>
      <c r="B12" s="2"/>
      <c r="C12" s="2"/>
      <c r="D12" s="2"/>
      <c r="E12" s="2"/>
      <c r="F12" s="9"/>
      <c r="G12" s="9"/>
      <c r="H12" s="9"/>
      <c r="I12" s="11"/>
      <c r="J12" s="5"/>
    </row>
    <row r="13" spans="1:10" x14ac:dyDescent="0.25">
      <c r="A13" s="2"/>
      <c r="B13" s="2"/>
      <c r="C13" s="2"/>
      <c r="D13" s="2"/>
      <c r="E13" s="2"/>
      <c r="F13" s="9" t="str">
        <f t="shared" si="4"/>
        <v/>
      </c>
      <c r="G13" s="9" t="str">
        <f t="shared" si="1"/>
        <v/>
      </c>
      <c r="H13" s="9" t="str">
        <f t="shared" si="2"/>
        <v/>
      </c>
      <c r="I13" s="11"/>
      <c r="J13" s="5" t="str">
        <f t="shared" si="3"/>
        <v/>
      </c>
    </row>
    <row r="14" spans="1:10" x14ac:dyDescent="0.25">
      <c r="A14" s="32" t="s">
        <v>5</v>
      </c>
      <c r="B14" s="32"/>
      <c r="C14" s="32"/>
      <c r="D14" s="32"/>
      <c r="E14" s="32"/>
      <c r="F14" s="32"/>
      <c r="G14" s="32"/>
      <c r="H14" s="32"/>
      <c r="I14" s="32"/>
      <c r="J14" s="32"/>
    </row>
    <row r="15" spans="1:10" x14ac:dyDescent="0.25">
      <c r="A15" s="3" t="s">
        <v>0</v>
      </c>
      <c r="B15" s="3"/>
      <c r="C15" s="3"/>
      <c r="D15" s="3"/>
      <c r="F15" s="4" t="s">
        <v>1</v>
      </c>
      <c r="G15" s="4"/>
      <c r="H15" s="4"/>
      <c r="I15" s="4"/>
      <c r="J15" s="4"/>
    </row>
    <row r="16" spans="1:10" ht="45" x14ac:dyDescent="0.25">
      <c r="A16" s="16" t="s">
        <v>12</v>
      </c>
      <c r="B16" s="16" t="s">
        <v>3</v>
      </c>
      <c r="C16" s="16" t="s">
        <v>13</v>
      </c>
      <c r="D16" s="16" t="s">
        <v>8</v>
      </c>
      <c r="E16" s="2"/>
      <c r="F16" s="25" t="s">
        <v>14</v>
      </c>
      <c r="G16" s="16" t="s">
        <v>15</v>
      </c>
      <c r="H16" s="16" t="s">
        <v>16</v>
      </c>
      <c r="I16" s="16" t="s">
        <v>17</v>
      </c>
      <c r="J16" s="16" t="s">
        <v>18</v>
      </c>
    </row>
    <row r="17" spans="1:10" x14ac:dyDescent="0.25">
      <c r="A17" s="22">
        <f>G5</f>
        <v>825.88275761705052</v>
      </c>
      <c r="B17" s="21">
        <v>1000</v>
      </c>
      <c r="C17" s="22">
        <v>27</v>
      </c>
      <c r="D17" s="11">
        <v>2</v>
      </c>
      <c r="E17" s="21"/>
      <c r="F17" s="27">
        <f>IF(AND(ISNUMBER(A17),ISNUMBER(B17),ISNUMBER(C17)),A17*B17/C17,"")</f>
        <v>30588.250282112982</v>
      </c>
      <c r="G17" s="23">
        <f>IF(ISNUMBER(F17),SQRT(A17*(B17/IF(ISNUMBER(D17),D17,1))*(A17-C17/IF(ISNUMBER(D17),D17,1))*(B17/IF(ISNUMBER(D17),D17,1)-C17/IF(ISNUMBER(D17),D17,1))/(C17/IF(ISNUMBER(D17),D17,1))^3),"")</f>
        <v>8144.5167333396312</v>
      </c>
      <c r="H17" s="22">
        <f>IF(ISNUMBER(F17),F17-1.96*G17,"")</f>
        <v>14624.997484767306</v>
      </c>
      <c r="I17" s="22">
        <f>IF(ISNUMBER(F17),F17+1.96*G17,"")</f>
        <v>46551.503079458656</v>
      </c>
      <c r="J17" s="24">
        <f>IF(ISNUMBER(F17),G17*1.96/F17,"")</f>
        <v>0.5218753165061053</v>
      </c>
    </row>
    <row r="18" spans="1:10" x14ac:dyDescent="0.25">
      <c r="A18" s="22">
        <f>G6</f>
        <v>172.42759005589252</v>
      </c>
      <c r="B18" s="21">
        <v>1000</v>
      </c>
      <c r="C18" s="22">
        <v>56</v>
      </c>
      <c r="D18" s="11">
        <v>2.5</v>
      </c>
      <c r="E18" s="21"/>
      <c r="F18" s="27">
        <f t="shared" ref="F18:F23" si="5">IF(AND(ISNUMBER(A18),ISNUMBER(B18),ISNUMBER(C18)),A18*B18/C18,"")</f>
        <v>3079.0641081409381</v>
      </c>
      <c r="G18" s="23">
        <f t="shared" ref="G18:G23" si="6">IF(ISNUMBER(F18),SQRT(A18*(B18/IF(ISNUMBER(D18),D18,1))*(A18-C18/IF(ISNUMBER(D18),D18,1))*(B18/IF(ISNUMBER(D18),D18,1)-C18/IF(ISNUMBER(D18),D18,1))/(C18/IF(ISNUMBER(D18),D18,1))^3),"")</f>
        <v>589.60737431685186</v>
      </c>
      <c r="H18" s="22">
        <f t="shared" ref="H18:H23" si="7">IF(ISNUMBER(F18),F18-1.96*G18,"")</f>
        <v>1923.4336544799085</v>
      </c>
      <c r="I18" s="22">
        <f t="shared" ref="I18:I23" si="8">IF(ISNUMBER(F18),F18+1.96*G18,"")</f>
        <v>4234.6945618019672</v>
      </c>
      <c r="J18" s="24">
        <f t="shared" ref="J18:J23" si="9">IF(ISNUMBER(F18),G18*1.96/F18,"")</f>
        <v>0.37531873747142291</v>
      </c>
    </row>
    <row r="19" spans="1:10" x14ac:dyDescent="0.25">
      <c r="A19" s="22">
        <f>G7</f>
        <v>344.47556676842112</v>
      </c>
      <c r="B19" s="21">
        <v>1000</v>
      </c>
      <c r="C19" s="22">
        <v>91</v>
      </c>
      <c r="D19" s="11">
        <v>3</v>
      </c>
      <c r="E19" s="21"/>
      <c r="F19" s="27">
        <f t="shared" si="5"/>
        <v>3785.445788663968</v>
      </c>
      <c r="G19" s="23">
        <f t="shared" si="6"/>
        <v>625.78169563874985</v>
      </c>
      <c r="H19" s="22">
        <f t="shared" si="7"/>
        <v>2558.9136652120183</v>
      </c>
      <c r="I19" s="22">
        <f t="shared" si="8"/>
        <v>5011.9779121159172</v>
      </c>
      <c r="J19" s="24">
        <f t="shared" si="9"/>
        <v>0.32401259770380725</v>
      </c>
    </row>
    <row r="20" spans="1:10" x14ac:dyDescent="0.25">
      <c r="A20" s="22">
        <f>G8</f>
        <v>1358.9143437205598</v>
      </c>
      <c r="B20" s="21">
        <v>1000</v>
      </c>
      <c r="C20" s="22">
        <v>290</v>
      </c>
      <c r="D20" s="11">
        <v>3.5</v>
      </c>
      <c r="E20" s="21"/>
      <c r="F20" s="27">
        <f t="shared" ref="F20" si="10">IF(AND(ISNUMBER(A20),ISNUMBER(B20),ISNUMBER(C20)),A20*B20/C20,"")</f>
        <v>4685.9115300708954</v>
      </c>
      <c r="G20" s="23">
        <f t="shared" ref="G20:G22" si="11">IF(ISNUMBER(F20),SQRT(A20*(B20/IF(ISNUMBER(D20),D20,1))*(A20-C20/IF(ISNUMBER(D20),D20,1))*(B20/IF(ISNUMBER(D20),D20,1)-C20/IF(ISNUMBER(D20),D20,1))/(C20/IF(ISNUMBER(D20),D20,1))^3),"")</f>
        <v>420.33670198266833</v>
      </c>
      <c r="H20" s="22">
        <f t="shared" ref="H20:H22" si="12">IF(ISNUMBER(F20),F20-1.96*G20,"")</f>
        <v>3862.0515941848653</v>
      </c>
      <c r="I20" s="22">
        <f t="shared" ref="I20:I22" si="13">IF(ISNUMBER(F20),F20+1.96*G20,"")</f>
        <v>5509.7714659569256</v>
      </c>
      <c r="J20" s="24">
        <f t="shared" ref="J20:J22" si="14">IF(ISNUMBER(F20),G20*1.96/F20,"")</f>
        <v>0.17581636584452659</v>
      </c>
    </row>
    <row r="21" spans="1:10" x14ac:dyDescent="0.25">
      <c r="A21" s="26">
        <v>551.04965164617386</v>
      </c>
      <c r="B21" s="21">
        <v>500</v>
      </c>
      <c r="C21" s="22">
        <v>110.20993032923478</v>
      </c>
      <c r="D21" s="11">
        <v>2.5</v>
      </c>
      <c r="E21" s="21"/>
      <c r="F21" s="27">
        <f>IF(AND(ISNUMBER(A21),ISNUMBER(B21),ISNUMBER(C21)),A21*B21/C21,"")</f>
        <v>2500</v>
      </c>
      <c r="G21" s="23">
        <f t="shared" si="11"/>
        <v>318.87755102040813</v>
      </c>
      <c r="H21" s="22">
        <f t="shared" si="12"/>
        <v>1875</v>
      </c>
      <c r="I21" s="22">
        <f t="shared" si="13"/>
        <v>3125</v>
      </c>
      <c r="J21" s="24">
        <f t="shared" si="14"/>
        <v>0.24999999999999994</v>
      </c>
    </row>
    <row r="22" spans="1:10" x14ac:dyDescent="0.25">
      <c r="A22" s="26">
        <v>1792.8776372835639</v>
      </c>
      <c r="B22" s="21">
        <v>500</v>
      </c>
      <c r="C22" s="22">
        <v>358.57552745671279</v>
      </c>
      <c r="D22" s="11">
        <v>3.5</v>
      </c>
      <c r="E22" s="21"/>
      <c r="F22" s="27">
        <f>IF(AND(ISNUMBER(A22),ISNUMBER(B22),ISNUMBER(C22)),A22*B22/C22,"")</f>
        <v>2500</v>
      </c>
      <c r="G22" s="23">
        <f t="shared" si="11"/>
        <v>127.5510204081633</v>
      </c>
      <c r="H22" s="22">
        <f t="shared" si="12"/>
        <v>2250</v>
      </c>
      <c r="I22" s="22">
        <f t="shared" si="13"/>
        <v>2750</v>
      </c>
      <c r="J22" s="24">
        <f t="shared" si="14"/>
        <v>0.10000000000000002</v>
      </c>
    </row>
    <row r="23" spans="1:10" x14ac:dyDescent="0.25">
      <c r="A23"/>
      <c r="B23"/>
      <c r="C23"/>
      <c r="D23"/>
      <c r="E23"/>
      <c r="F23" s="28" t="str">
        <f t="shared" si="5"/>
        <v/>
      </c>
      <c r="G23" s="6" t="str">
        <f t="shared" si="6"/>
        <v/>
      </c>
      <c r="H23" s="7" t="str">
        <f t="shared" si="7"/>
        <v/>
      </c>
      <c r="I23" s="7" t="str">
        <f t="shared" si="8"/>
        <v/>
      </c>
      <c r="J23" s="8" t="str">
        <f t="shared" si="9"/>
        <v/>
      </c>
    </row>
    <row r="24" spans="1:10" x14ac:dyDescent="0.25">
      <c r="A24" s="2"/>
      <c r="B24" s="2"/>
      <c r="C24" s="2"/>
      <c r="D24" s="2"/>
      <c r="E24" s="2"/>
      <c r="F24" s="9" t="str">
        <f t="shared" si="4"/>
        <v/>
      </c>
      <c r="G24" s="9" t="str">
        <f t="shared" si="1"/>
        <v/>
      </c>
      <c r="H24" s="9" t="str">
        <f t="shared" si="2"/>
        <v/>
      </c>
      <c r="I24" s="11"/>
      <c r="J24" s="5" t="str">
        <f t="shared" si="3"/>
        <v/>
      </c>
    </row>
    <row r="25" spans="1:10" ht="15.75" customHeight="1" x14ac:dyDescent="0.25">
      <c r="A25" s="33"/>
      <c r="B25" s="33"/>
      <c r="C25" s="33"/>
      <c r="D25" s="2"/>
      <c r="E25" s="2"/>
      <c r="F25" s="2"/>
      <c r="G25" s="2"/>
      <c r="H25" s="9"/>
      <c r="I25" s="2"/>
      <c r="J25" s="2"/>
    </row>
    <row r="26" spans="1:10" x14ac:dyDescent="0.25">
      <c r="A26" s="2"/>
      <c r="B26" s="2"/>
      <c r="C26" s="2"/>
      <c r="D26" s="2"/>
      <c r="E26" s="2"/>
      <c r="F26" s="2"/>
      <c r="G26" s="2"/>
      <c r="H26" s="9"/>
      <c r="I26" s="2"/>
      <c r="J26" s="2"/>
    </row>
    <row r="27" spans="1:10" x14ac:dyDescent="0.25">
      <c r="A27" s="2"/>
      <c r="B27" s="2"/>
      <c r="C27" s="2"/>
      <c r="D27" s="2"/>
      <c r="E27" s="2"/>
      <c r="F27" s="2"/>
      <c r="G27" s="2"/>
      <c r="H27" s="9"/>
      <c r="I27" s="2"/>
      <c r="J27" s="2"/>
    </row>
    <row r="28" spans="1:10" x14ac:dyDescent="0.25">
      <c r="A28" s="2"/>
      <c r="B28" s="2"/>
      <c r="C28" s="2"/>
      <c r="D28" s="2"/>
      <c r="E28" s="2"/>
      <c r="F28" s="2"/>
      <c r="G28" s="2"/>
      <c r="H28" s="9"/>
      <c r="I28" s="2"/>
      <c r="J28" s="2"/>
    </row>
    <row r="29" spans="1:10" x14ac:dyDescent="0.25">
      <c r="A29" s="2"/>
      <c r="B29" s="2"/>
      <c r="C29" s="2"/>
      <c r="D29" s="2"/>
      <c r="E29" s="2"/>
      <c r="F29" s="2"/>
      <c r="G29" s="2"/>
      <c r="H29" s="9"/>
      <c r="I29" s="2"/>
      <c r="J29" s="2"/>
    </row>
    <row r="30" spans="1:10" x14ac:dyDescent="0.25">
      <c r="A30" s="2"/>
      <c r="B30" s="2"/>
      <c r="C30" s="2"/>
      <c r="D30" s="2"/>
      <c r="E30" s="2"/>
      <c r="F30" s="2"/>
      <c r="G30" s="2"/>
      <c r="H30" s="9"/>
      <c r="I30" s="2"/>
      <c r="J30" s="2"/>
    </row>
    <row r="31" spans="1:10" x14ac:dyDescent="0.25">
      <c r="A31" s="2"/>
      <c r="B31" s="2"/>
      <c r="C31" s="2"/>
      <c r="D31" s="2"/>
      <c r="E31" s="2"/>
      <c r="F31" s="2"/>
      <c r="G31" s="2"/>
      <c r="H31" s="9"/>
      <c r="I31" s="2"/>
      <c r="J31" s="2"/>
    </row>
    <row r="32" spans="1:10" x14ac:dyDescent="0.25">
      <c r="A32" s="2"/>
      <c r="B32" s="2"/>
      <c r="C32" s="2"/>
      <c r="D32" s="2"/>
      <c r="E32" s="2"/>
      <c r="F32" s="2"/>
      <c r="G32" s="2"/>
      <c r="H32" s="9"/>
      <c r="I32" s="2"/>
      <c r="J32" s="2"/>
    </row>
    <row r="33" spans="1:10" x14ac:dyDescent="0.25">
      <c r="A33" s="2"/>
      <c r="B33" s="2"/>
      <c r="C33" s="2"/>
      <c r="D33" s="2"/>
      <c r="E33" s="2"/>
      <c r="F33" s="2"/>
      <c r="G33" s="2"/>
      <c r="H33" s="9"/>
      <c r="I33" s="2"/>
      <c r="J33" s="2"/>
    </row>
    <row r="34" spans="1:10" x14ac:dyDescent="0.25">
      <c r="A34" s="2"/>
      <c r="B34" s="2"/>
      <c r="C34" s="2"/>
      <c r="D34" s="2"/>
      <c r="E34" s="2"/>
      <c r="F34" s="2"/>
      <c r="G34" s="2"/>
      <c r="H34" s="2"/>
      <c r="I34" s="2"/>
      <c r="J34" s="2"/>
    </row>
    <row r="35" spans="1:10" x14ac:dyDescent="0.25">
      <c r="A35" s="2"/>
      <c r="B35" s="2"/>
      <c r="C35" s="2"/>
      <c r="D35" s="2"/>
      <c r="E35" s="2"/>
      <c r="F35" s="2"/>
      <c r="G35" s="2"/>
      <c r="H35" s="2"/>
      <c r="I35" s="2"/>
      <c r="J35" s="2"/>
    </row>
    <row r="36" spans="1:10" x14ac:dyDescent="0.25">
      <c r="A36" s="2"/>
      <c r="B36" s="2"/>
      <c r="C36" s="2"/>
      <c r="D36" s="2"/>
      <c r="E36" s="2"/>
      <c r="F36" s="2"/>
      <c r="G36" s="2"/>
      <c r="H36" s="2"/>
      <c r="I36" s="2"/>
      <c r="J36" s="2"/>
    </row>
    <row r="37" spans="1:10" x14ac:dyDescent="0.25">
      <c r="A37" s="2"/>
      <c r="B37" s="2"/>
      <c r="C37" s="2"/>
      <c r="D37" s="2"/>
      <c r="E37" s="2"/>
      <c r="F37" s="2"/>
      <c r="G37" s="2"/>
      <c r="H37" s="2"/>
      <c r="I37" s="2"/>
      <c r="J37" s="2"/>
    </row>
    <row r="38" spans="1:10" x14ac:dyDescent="0.25">
      <c r="A38" s="2"/>
      <c r="B38" s="2"/>
      <c r="C38" s="2"/>
      <c r="D38" s="2"/>
      <c r="E38" s="2"/>
      <c r="F38" s="2"/>
      <c r="G38" s="2"/>
      <c r="H38" s="2"/>
      <c r="I38" s="2"/>
      <c r="J38" s="2"/>
    </row>
  </sheetData>
  <mergeCells count="3">
    <mergeCell ref="A2:H2"/>
    <mergeCell ref="A14:J14"/>
    <mergeCell ref="A25:C25"/>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CC807EC7CFC347B85DAC9A191D97C9" ma:contentTypeVersion="26" ma:contentTypeDescription="Create a new document." ma:contentTypeScope="" ma:versionID="ed50c8724b7094f12c1717c7db73f7f9">
  <xsd:schema xmlns:xsd="http://www.w3.org/2001/XMLSchema" xmlns:xs="http://www.w3.org/2001/XMLSchema" xmlns:p="http://schemas.microsoft.com/office/2006/metadata/properties" xmlns:ns1="a24989ab-4e92-4b6a-9c47-6fe7dedfe29c" targetNamespace="http://schemas.microsoft.com/office/2006/metadata/properties" ma:root="true" ma:fieldsID="27ccedef6a4da8563e3e3f56f525c2e9" ns1:_="">
    <xsd:import namespace="a24989ab-4e92-4b6a-9c47-6fe7dedfe29c"/>
    <xsd:element name="properties">
      <xsd:complexType>
        <xsd:sequence>
          <xsd:element name="documentManagement">
            <xsd:complexType>
              <xsd:all>
                <xsd:element ref="ns1:Section" minOccurs="0"/>
                <xsd:element ref="ns1:Type_x0020_of_x0020_Appendix" minOccurs="0"/>
                <xsd:element ref="ns1:Status" minOccurs="0"/>
                <xsd:element ref="ns1:Section_x0020_Author" minOccurs="0"/>
                <xsd:element ref="ns1:Notes0" minOccurs="0"/>
                <xsd:element ref="ns1:Next_x0020_Review_x0020_Due" minOccurs="0"/>
                <xsd:element ref="ns1:Group_x0020_Review_x0020_Date" minOccurs="0"/>
                <xsd:element ref="ns1:Referenced_x0020_in_x0020_Narrative_x0028_s_x0029_" minOccurs="0"/>
                <xsd:element ref="ns1:Ready_x0020_for_x0020_Review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4989ab-4e92-4b6a-9c47-6fe7dedfe29c" elementFormDefault="qualified">
    <xsd:import namespace="http://schemas.microsoft.com/office/2006/documentManagement/types"/>
    <xsd:import namespace="http://schemas.microsoft.com/office/infopath/2007/PartnerControls"/>
    <xsd:element name="Section" ma:index="0" nillable="true" ma:displayName="Section(s) Referenced In" ma:internalName="Section">
      <xsd:complexType>
        <xsd:complexContent>
          <xsd:extension base="dms:MultiChoice">
            <xsd:sequence>
              <xsd:element name="Value" maxOccurs="unbounded" minOccurs="0" nillable="true">
                <xsd:simpleType>
                  <xsd:restriction base="dms:Choice">
                    <xsd:enumeration value="A INTRODUCTION"/>
                    <xsd:enumeration value="B SURVEY PREPARATION"/>
                    <xsd:enumeration value="C SURVEY IMPLEMENTATION AND QA"/>
                    <xsd:enumeration value="D DATA ANALYSIS AND USE"/>
                  </xsd:restriction>
                </xsd:simpleType>
              </xsd:element>
            </xsd:sequence>
          </xsd:extension>
        </xsd:complexContent>
      </xsd:complexType>
    </xsd:element>
    <xsd:element name="Type_x0020_of_x0020_Appendix" ma:index="1" nillable="true" ma:displayName="Type of Appendix" ma:format="RadioButtons" ma:internalName="Type_x0020_of_x0020_Appendix">
      <xsd:simpleType>
        <xsd:restriction base="dms:Choice">
          <xsd:enumeration value="Checklists/CHK"/>
          <xsd:enumeration value="Forms/FRM"/>
          <xsd:enumeration value="Figures/FIG"/>
          <xsd:enumeration value="Tables/TAB"/>
          <xsd:enumeration value="Graphics/GRP"/>
          <xsd:enumeration value="Consents/CON"/>
          <xsd:enumeration value="Sample Reports/REP"/>
          <xsd:enumeration value="Inventory/INV"/>
          <xsd:enumeration value="Protocols/PRO"/>
          <xsd:enumeration value="Sample Statistical Commands/STA"/>
          <xsd:enumeration value="Other/OTH"/>
        </xsd:restriction>
      </xsd:simpleType>
    </xsd:element>
    <xsd:element name="Status" ma:index="4" nillable="true" ma:displayName="Status" ma:format="Dropdown" ma:internalName="Status">
      <xsd:simpleType>
        <xsd:restriction base="dms:Choice">
          <xsd:enumeration value="Not Ready (Placeholder)"/>
          <xsd:enumeration value="Not Ready (Need Help Dev.)"/>
          <xsd:enumeration value="Draft In Progress"/>
          <xsd:enumeration value="Completed"/>
        </xsd:restriction>
      </xsd:simpleType>
    </xsd:element>
    <xsd:element name="Section_x0020_Author" ma:index="5" nillable="true" ma:displayName="Author" ma:description="Click the address book icon and enter the author's last name or CDC user ID and select enter to add a person's name from the address book. (No need to select an organization or group type.)" ma:list="UserInfo" ma:SharePointGroup="0" ma:internalName="Section_x0020_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0" ma:index="6" nillable="true" ma:displayName="Notes" ma:internalName="Notes0">
      <xsd:simpleType>
        <xsd:restriction base="dms:Note">
          <xsd:maxLength value="255"/>
        </xsd:restriction>
      </xsd:simpleType>
    </xsd:element>
    <xsd:element name="Next_x0020_Review_x0020_Due" ma:index="13" nillable="true" ma:displayName="Next Review Due" ma:format="DateOnly" ma:internalName="Next_x0020_Review_x0020_Due">
      <xsd:simpleType>
        <xsd:restriction base="dms:DateTime"/>
      </xsd:simpleType>
    </xsd:element>
    <xsd:element name="Group_x0020_Review_x0020_Date" ma:index="14" nillable="true" ma:displayName="Group Review Date" ma:format="DateOnly" ma:internalName="Group_x0020_Review_x0020_Date">
      <xsd:simpleType>
        <xsd:restriction base="dms:DateTime"/>
      </xsd:simpleType>
    </xsd:element>
    <xsd:element name="Referenced_x0020_in_x0020_Narrative_x0028_s_x0029_" ma:index="15" nillable="true" ma:displayName="Referenced in Narrative(s)" ma:list="{c563b741-c150-4c6d-94b5-c767dd261c59}" ma:internalName="Referenced_x0020_in_x0020_Narrative_x0028_s_x0029_" ma:showField="Title">
      <xsd:complexType>
        <xsd:complexContent>
          <xsd:extension base="dms:MultiChoiceLookup">
            <xsd:sequence>
              <xsd:element name="Value" type="dms:Lookup" maxOccurs="unbounded" minOccurs="0" nillable="true"/>
            </xsd:sequence>
          </xsd:extension>
        </xsd:complexContent>
      </xsd:complexType>
    </xsd:element>
    <xsd:element name="Ready_x0020_for_x0020_Review_x003f_" ma:index="16" nillable="true" ma:displayName="Ready for Review?" ma:format="Dropdown" ma:internalName="Ready_x0020_for_x0020_Review_x003f_">
      <xsd:simpleType>
        <xsd:restriction base="dms:Choice">
          <xsd:enumeration value="Already Group Reviewed"/>
          <xsd:enumeration value="Already Reviewed by Technical Editor"/>
          <xsd:enumeration value="No—Not Ready for Review"/>
          <xsd:enumeration value="Yes—Ready for Group Review"/>
          <xsd:enumeration value="Yes—Ready for Task Lead Review"/>
          <xsd:enumeration value="Yes—Ready for External Review"/>
          <xsd:enumeration value="Yes—Ready for Technical Editor"/>
          <xsd:enumeration value="Yes—Ready for ADS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Name of Appendix"/>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tion xmlns="a24989ab-4e92-4b6a-9c47-6fe7dedfe29c">
      <Value>B SURVEY PREPARATION</Value>
    </Section>
    <Status xmlns="a24989ab-4e92-4b6a-9c47-6fe7dedfe29c">Completed</Status>
    <Type_x0020_of_x0020_Appendix xmlns="a24989ab-4e92-4b6a-9c47-6fe7dedfe29c">Other/OTH</Type_x0020_of_x0020_Appendix>
    <Section_x0020_Author xmlns="a24989ab-4e92-4b6a-9c47-6fe7dedfe29c">
      <UserInfo>
        <DisplayName>Abdul-Quader, Abu S. (CDC/CGH/DGHT)</DisplayName>
        <AccountId>5375</AccountId>
        <AccountType/>
      </UserInfo>
    </Section_x0020_Author>
    <Notes0 xmlns="a24989ab-4e92-4b6a-9c47-6fe7dedfe29c" xsi:nil="true"/>
    <Next_x0020_Review_x0020_Due xmlns="a24989ab-4e92-4b6a-9c47-6fe7dedfe29c">2014-11-21T05:00:00+00:00</Next_x0020_Review_x0020_Due>
    <Group_x0020_Review_x0020_Date xmlns="a24989ab-4e92-4b6a-9c47-6fe7dedfe29c" xsi:nil="true"/>
    <Ready_x0020_for_x0020_Review_x003f_ xmlns="a24989ab-4e92-4b6a-9c47-6fe7dedfe29c">Yes—Ready for ADS Review</Ready_x0020_for_x0020_Review_x003f_>
    <Referenced_x0020_in_x0020_Narrative_x0028_s_x0029_ xmlns="a24989ab-4e92-4b6a-9c47-6fe7dedfe29c">
      <Value>18</Value>
    </Referenced_x0020_in_x0020_Narrative_x0028_s_x0029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0EC45-9D34-41A5-BB6A-FACD32E0C5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4989ab-4e92-4b6a-9c47-6fe7dedfe2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EB3030-B4C4-44CA-BA90-1CE38C8E48BF}">
  <ds:schemaRefs>
    <ds:schemaRef ds:uri="http://www.w3.org/XML/1998/namespace"/>
    <ds:schemaRef ds:uri="http://schemas.microsoft.com/office/infopath/2007/PartnerControls"/>
    <ds:schemaRef ds:uri="http://purl.org/dc/dcmitype/"/>
    <ds:schemaRef ds:uri="a24989ab-4e92-4b6a-9c47-6fe7dedfe29c"/>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7C8C438-6CDB-4C1A-91F9-B959BEF0F1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 SURVPREP APPX OTH Calculating the number of Unique Objects to be distributed for estimating population size</dc:title>
  <dc:creator>WMM1</dc:creator>
  <cp:lastModifiedBy>Hakim, Avi (CDC/CGH/DGHT)</cp:lastModifiedBy>
  <cp:lastPrinted>2014-06-13T20:59:40Z</cp:lastPrinted>
  <dcterms:created xsi:type="dcterms:W3CDTF">2014-06-06T14:26:39Z</dcterms:created>
  <dcterms:modified xsi:type="dcterms:W3CDTF">2017-10-20T15:22:00Z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0x0101005CCC807EC7CFC347B85DAC9A191D97C9</vt:lpwstr>
  </property>
  <property fmtid="{D5CDD505-2E9C-101B-9397-08002B2CF9AE}" pid="3" name="Link">
    <vt:lpwstr>40;#</vt:lpwstr>
  </property>
  <property fmtid="{D5CDD505-2E9C-101B-9397-08002B2CF9AE}" pid="4" name="Appendix Assigned To">
    <vt:lpwstr/>
  </property>
</Properties>
</file>