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dc.gov\private\M126\hxv8\1Team\1Red Book\Web Materials\"/>
    </mc:Choice>
  </mc:AlternateContent>
  <bookViews>
    <workbookView xWindow="0" yWindow="0" windowWidth="25200" windowHeight="11415" tabRatio="752"/>
  </bookViews>
  <sheets>
    <sheet name="Instructions" sheetId="9" r:id="rId1"/>
    <sheet name="Budget Calculator Template" sheetId="8" r:id="rId2"/>
    <sheet name="Sample Budget for RDS" sheetId="10" r:id="rId3"/>
    <sheet name="Gantt Chart Survey Timeline" sheetId="11" r:id="rId4"/>
  </sheets>
  <definedNames>
    <definedName name="_xlnm.Print_Area" localSheetId="1">'Budget Calculator Template'!$A$1:$H$170</definedName>
  </definedNames>
  <calcPr calcId="162913"/>
</workbook>
</file>

<file path=xl/calcChain.xml><?xml version="1.0" encoding="utf-8"?>
<calcChain xmlns="http://schemas.openxmlformats.org/spreadsheetml/2006/main">
  <c r="H48" i="10" l="1"/>
  <c r="H41" i="10"/>
  <c r="H42" i="10"/>
  <c r="H48" i="8" l="1"/>
  <c r="H104" i="8" l="1"/>
  <c r="F9" i="8" l="1"/>
  <c r="H9" i="8" s="1"/>
  <c r="F10" i="8"/>
  <c r="H10" i="8" s="1"/>
  <c r="H38" i="8" l="1"/>
  <c r="H39" i="8"/>
  <c r="H40" i="8"/>
  <c r="H41" i="8"/>
  <c r="H44" i="8"/>
  <c r="H107" i="8" l="1"/>
  <c r="H108" i="8"/>
  <c r="H120" i="8"/>
  <c r="H121" i="8"/>
  <c r="H122" i="8"/>
  <c r="H123" i="8"/>
  <c r="H124" i="8"/>
  <c r="H125" i="8"/>
  <c r="H143" i="8"/>
  <c r="H144" i="8"/>
  <c r="H145" i="8"/>
  <c r="H146" i="8"/>
  <c r="H147" i="8"/>
  <c r="H148" i="8"/>
  <c r="H149" i="8"/>
  <c r="H150" i="8"/>
  <c r="H151" i="8"/>
  <c r="H152" i="8"/>
  <c r="H153" i="8"/>
  <c r="H154" i="8"/>
  <c r="H155" i="8"/>
  <c r="H156" i="8"/>
  <c r="H157" i="8"/>
  <c r="H158" i="8"/>
  <c r="H141" i="8" l="1"/>
  <c r="H159" i="8"/>
  <c r="H64" i="8"/>
  <c r="H114" i="8"/>
  <c r="F100" i="8"/>
  <c r="H100" i="8" s="1"/>
  <c r="H89" i="8"/>
  <c r="H88" i="8"/>
  <c r="H90" i="8"/>
  <c r="H58" i="10" l="1"/>
  <c r="H102" i="10"/>
  <c r="H57" i="10"/>
  <c r="F59" i="10"/>
  <c r="H59" i="10" s="1"/>
  <c r="H55" i="10"/>
  <c r="H63" i="10"/>
  <c r="H64" i="10"/>
  <c r="H65" i="10"/>
  <c r="H54" i="10"/>
  <c r="F60" i="10"/>
  <c r="H60" i="10" s="1"/>
  <c r="H49" i="10"/>
  <c r="H47" i="10"/>
  <c r="H45" i="10"/>
  <c r="H44" i="10"/>
  <c r="H30" i="8"/>
  <c r="H43" i="10"/>
  <c r="H50" i="10" s="1"/>
  <c r="H35" i="10"/>
  <c r="H34" i="10"/>
  <c r="H36" i="10"/>
  <c r="H53" i="8"/>
  <c r="H54" i="8"/>
  <c r="H55" i="8"/>
  <c r="H56" i="8"/>
  <c r="H57" i="8"/>
  <c r="H58" i="8"/>
  <c r="H62" i="8"/>
  <c r="H63" i="8"/>
  <c r="H49" i="8"/>
  <c r="H43" i="8"/>
  <c r="H47" i="8"/>
  <c r="H45" i="8"/>
  <c r="H60" i="8" l="1"/>
  <c r="H61" i="8"/>
  <c r="H59" i="8"/>
  <c r="F14" i="10" l="1"/>
  <c r="H14" i="10" s="1"/>
  <c r="F56" i="10"/>
  <c r="H56" i="10" s="1"/>
  <c r="F61" i="10"/>
  <c r="H61" i="10" s="1"/>
  <c r="F62" i="10"/>
  <c r="H62" i="10" s="1"/>
  <c r="H65" i="8"/>
  <c r="H67" i="8"/>
  <c r="H68" i="8"/>
  <c r="H70" i="8"/>
  <c r="H92" i="10"/>
  <c r="H93" i="10"/>
  <c r="H94" i="10"/>
  <c r="H95" i="10"/>
  <c r="H98" i="10"/>
  <c r="H99" i="10"/>
  <c r="H100" i="10"/>
  <c r="H101" i="10"/>
  <c r="H97" i="10"/>
  <c r="H138" i="8"/>
  <c r="H139" i="8"/>
  <c r="H140" i="8"/>
  <c r="H161" i="8"/>
  <c r="H162" i="8"/>
  <c r="H163" i="8"/>
  <c r="H164" i="8"/>
  <c r="H165" i="8"/>
  <c r="H166" i="8"/>
  <c r="H167" i="8"/>
  <c r="H137" i="8"/>
  <c r="F82" i="10" l="1"/>
  <c r="F93" i="8"/>
  <c r="H32" i="10" l="1"/>
  <c r="H31" i="10"/>
  <c r="H30" i="10"/>
  <c r="G71" i="10" l="1"/>
  <c r="F15" i="8"/>
  <c r="H15" i="8" s="1"/>
  <c r="F16" i="8"/>
  <c r="H16" i="8" s="1"/>
  <c r="F17" i="8"/>
  <c r="H103" i="10" l="1"/>
  <c r="H89" i="10"/>
  <c r="H84" i="10"/>
  <c r="H82" i="10"/>
  <c r="H80" i="10"/>
  <c r="F79" i="10"/>
  <c r="H79" i="10" s="1"/>
  <c r="F78" i="10"/>
  <c r="H78" i="10" s="1"/>
  <c r="F77" i="10"/>
  <c r="H77" i="10" s="1"/>
  <c r="H28" i="10"/>
  <c r="H27" i="10"/>
  <c r="H26" i="10"/>
  <c r="F22" i="10"/>
  <c r="H22" i="10" s="1"/>
  <c r="F21" i="10"/>
  <c r="H21" i="10" s="1"/>
  <c r="F20" i="10"/>
  <c r="H20" i="10" s="1"/>
  <c r="F19" i="10"/>
  <c r="H19" i="10" s="1"/>
  <c r="F17" i="10"/>
  <c r="H17" i="10" s="1"/>
  <c r="F15" i="10"/>
  <c r="H15" i="10" s="1"/>
  <c r="F13" i="10"/>
  <c r="H13" i="10" s="1"/>
  <c r="F12" i="10"/>
  <c r="H12" i="10" s="1"/>
  <c r="F11" i="10"/>
  <c r="H11" i="10" s="1"/>
  <c r="F10" i="10"/>
  <c r="H10" i="10" s="1"/>
  <c r="F9" i="10"/>
  <c r="H9" i="10" s="1"/>
  <c r="F7" i="10"/>
  <c r="H7" i="10" s="1"/>
  <c r="F6" i="10"/>
  <c r="H6" i="10" s="1"/>
  <c r="H31" i="8"/>
  <c r="H37" i="10" l="1"/>
  <c r="H85" i="10"/>
  <c r="H66" i="10"/>
  <c r="H23" i="10"/>
  <c r="H105" i="10" l="1"/>
  <c r="H87" i="8"/>
  <c r="H86" i="8"/>
  <c r="G76" i="8"/>
  <c r="G77" i="8"/>
  <c r="F98" i="8" s="1"/>
  <c r="G78" i="8"/>
  <c r="F95" i="8" l="1"/>
  <c r="H95" i="8" s="1"/>
  <c r="F94" i="8"/>
  <c r="H94" i="8" s="1"/>
  <c r="F101" i="8"/>
  <c r="F99" i="8"/>
  <c r="H99" i="8" s="1"/>
  <c r="F97" i="8"/>
  <c r="F96" i="8"/>
  <c r="H91" i="8"/>
  <c r="H84" i="8" l="1"/>
  <c r="H85" i="8"/>
  <c r="F11" i="8"/>
  <c r="H11" i="8" s="1"/>
  <c r="F12" i="8"/>
  <c r="H12" i="8" s="1"/>
  <c r="F13" i="8"/>
  <c r="H13" i="8" s="1"/>
  <c r="F14" i="8"/>
  <c r="H14" i="8" s="1"/>
  <c r="F18" i="8"/>
  <c r="H18" i="8" s="1"/>
  <c r="F19" i="8"/>
  <c r="H19" i="8" s="1"/>
  <c r="F21" i="8"/>
  <c r="H21" i="8" s="1"/>
  <c r="F22" i="8"/>
  <c r="H22" i="8" s="1"/>
  <c r="F23" i="8"/>
  <c r="H23" i="8" s="1"/>
  <c r="F24" i="8"/>
  <c r="H24" i="8" s="1"/>
  <c r="F25" i="8"/>
  <c r="H25" i="8" s="1"/>
  <c r="F7" i="8"/>
  <c r="H7" i="8" s="1"/>
  <c r="F6" i="8"/>
  <c r="H6" i="8" s="1"/>
  <c r="H26" i="8" l="1"/>
  <c r="H126" i="8"/>
  <c r="H128" i="8"/>
  <c r="H34" i="8" l="1"/>
  <c r="H115" i="8"/>
  <c r="H134" i="8" l="1"/>
  <c r="H168" i="8"/>
  <c r="H96" i="8" l="1"/>
  <c r="H97" i="8"/>
  <c r="H98" i="8"/>
  <c r="H101" i="8"/>
  <c r="H103" i="8"/>
  <c r="H105" i="8"/>
  <c r="H106" i="8"/>
  <c r="H109" i="8"/>
  <c r="H111" i="8"/>
  <c r="H112" i="8"/>
  <c r="H113" i="8"/>
  <c r="H117" i="8"/>
  <c r="H118" i="8"/>
  <c r="H119" i="8"/>
  <c r="H93" i="8"/>
  <c r="H129" i="8" l="1"/>
  <c r="H50" i="8"/>
  <c r="H71" i="8" l="1"/>
  <c r="H170" i="8"/>
</calcChain>
</file>

<file path=xl/sharedStrings.xml><?xml version="1.0" encoding="utf-8"?>
<sst xmlns="http://schemas.openxmlformats.org/spreadsheetml/2006/main" count="596" uniqueCount="394">
  <si>
    <t xml:space="preserve"> </t>
  </si>
  <si>
    <t>Annual salary</t>
  </si>
  <si>
    <t>Principal investigator</t>
  </si>
  <si>
    <t>Project coordinator</t>
  </si>
  <si>
    <t xml:space="preserve">Training expenses </t>
  </si>
  <si>
    <t>Internet</t>
  </si>
  <si>
    <t>TOTAL BUDGET</t>
  </si>
  <si>
    <t>Total</t>
  </si>
  <si>
    <t xml:space="preserve">Time (%) </t>
  </si>
  <si>
    <t xml:space="preserve">Participant reimbursements </t>
  </si>
  <si>
    <t>Data analyst</t>
  </si>
  <si>
    <t>Driver</t>
  </si>
  <si>
    <t xml:space="preserve">Community outreach worker </t>
  </si>
  <si>
    <t xml:space="preserve">Fieldwork preparation/size estimation training </t>
  </si>
  <si>
    <t xml:space="preserve">Conference room </t>
  </si>
  <si>
    <t>INPUT</t>
  </si>
  <si>
    <t xml:space="preserve">Interviewer </t>
  </si>
  <si>
    <t>Data manager</t>
  </si>
  <si>
    <t>Assumed HIV prevalence</t>
  </si>
  <si>
    <t>Incubators</t>
  </si>
  <si>
    <t>Number needed</t>
  </si>
  <si>
    <t>Additional field staff for RDS</t>
  </si>
  <si>
    <t>Unit needed</t>
  </si>
  <si>
    <t xml:space="preserve">Number of participants </t>
  </si>
  <si>
    <t>Handouts</t>
  </si>
  <si>
    <t xml:space="preserve">Unique event </t>
  </si>
  <si>
    <t xml:space="preserve">Unique objects for size estimation </t>
  </si>
  <si>
    <t>Phone vouchers for formative assessment staff</t>
  </si>
  <si>
    <t>General supplies and miscellaneous</t>
  </si>
  <si>
    <t>Printer and toner</t>
  </si>
  <si>
    <t>Printing of survey coupons</t>
  </si>
  <si>
    <t>Transport reimbursements for participants</t>
  </si>
  <si>
    <t>Health referral brochure</t>
  </si>
  <si>
    <t>Other operational expenses (e.g. utilities, equipment based on security)</t>
  </si>
  <si>
    <t>For RDS</t>
  </si>
  <si>
    <t>For TLS</t>
  </si>
  <si>
    <t>Clicker for enumerator</t>
  </si>
  <si>
    <t xml:space="preserve">Transportation of DBS cards to central office </t>
  </si>
  <si>
    <t>Field team supplies (backpacks, clipboards, etc.)</t>
  </si>
  <si>
    <t>Number of trips</t>
  </si>
  <si>
    <t>Staff travel</t>
  </si>
  <si>
    <t>DBS cards</t>
  </si>
  <si>
    <t>Consumables for blood collection</t>
  </si>
  <si>
    <t>Needles</t>
  </si>
  <si>
    <t>Vacutainer tubes</t>
  </si>
  <si>
    <t>Vacutainer holder rack</t>
  </si>
  <si>
    <t>Alcohol</t>
  </si>
  <si>
    <t xml:space="preserve">Consumables for other specimen collection </t>
  </si>
  <si>
    <t>Vaginal swabs</t>
  </si>
  <si>
    <t>Rectal swabs</t>
  </si>
  <si>
    <t xml:space="preserve">Oral fluid </t>
  </si>
  <si>
    <t>Other consumables</t>
  </si>
  <si>
    <t>Air time</t>
  </si>
  <si>
    <t>Cell phones</t>
  </si>
  <si>
    <t>IRB fees</t>
  </si>
  <si>
    <t>Utilities</t>
  </si>
  <si>
    <t>Rate per mile</t>
  </si>
  <si>
    <t>RDS survey sites</t>
  </si>
  <si>
    <t xml:space="preserve">Site facility rental </t>
  </si>
  <si>
    <t xml:space="preserve">Site maintenance  </t>
  </si>
  <si>
    <t>Centrifuge tube</t>
  </si>
  <si>
    <t xml:space="preserve">Filing cabinet </t>
  </si>
  <si>
    <t>Book shelf</t>
  </si>
  <si>
    <t>Refrigerator</t>
  </si>
  <si>
    <t>Days needed</t>
  </si>
  <si>
    <t xml:space="preserve">Formative assessment supplies </t>
  </si>
  <si>
    <t>Field work size estimation implementation</t>
  </si>
  <si>
    <t>Laptops</t>
  </si>
  <si>
    <t>Urine collection jars</t>
  </si>
  <si>
    <t>Salary total</t>
  </si>
  <si>
    <t>Output</t>
  </si>
  <si>
    <t>Per diem &amp; lodging</t>
  </si>
  <si>
    <t>Phlebotomist</t>
  </si>
  <si>
    <t xml:space="preserve">B. Trainings and meetings </t>
  </si>
  <si>
    <t>Transportation for key informants and focus group participants</t>
  </si>
  <si>
    <t>D. Survey implementation</t>
  </si>
  <si>
    <t>F. Travel</t>
  </si>
  <si>
    <t>Assumed STI prevalence</t>
  </si>
  <si>
    <t>OUTPUT (Number of specimens)</t>
  </si>
  <si>
    <t>Furniture</t>
  </si>
  <si>
    <t>Inputs</t>
  </si>
  <si>
    <t>Color scheme</t>
  </si>
  <si>
    <t>Grand total of budget</t>
  </si>
  <si>
    <t>Cost sharing</t>
  </si>
  <si>
    <t xml:space="preserve">Formative assessment </t>
  </si>
  <si>
    <t>Formative assessment preparation</t>
  </si>
  <si>
    <t>Cost for travel may be budgeted on an anticipated actual cost basis. The cost for consultant should be included in Consultant cost only.</t>
  </si>
  <si>
    <t>Description</t>
  </si>
  <si>
    <t>INPUT box</t>
  </si>
  <si>
    <t>Consumables for biomarkers</t>
  </si>
  <si>
    <t>Title</t>
  </si>
  <si>
    <t>Equipment</t>
  </si>
  <si>
    <t xml:space="preserve">Additional field staff </t>
  </si>
  <si>
    <t>Counselor</t>
  </si>
  <si>
    <t>Laboratory supervisor/coordinator</t>
  </si>
  <si>
    <t>Assumed syphilis prevalence</t>
  </si>
  <si>
    <t>Biohazard bags</t>
  </si>
  <si>
    <t>Mileage</t>
  </si>
  <si>
    <t>BUDGET CALCULATOR TEMPLATE</t>
  </si>
  <si>
    <t>Major budget categories</t>
  </si>
  <si>
    <t>Subtotal of each category</t>
  </si>
  <si>
    <t>Units needed</t>
  </si>
  <si>
    <t>Fieldwork preparation/size estimation training  (6 participants)</t>
  </si>
  <si>
    <t>Formative assessment training (8 participants, 5 days)</t>
  </si>
  <si>
    <t>Whatman, Pack of 100</t>
  </si>
  <si>
    <t>Fisher Scientific</t>
  </si>
  <si>
    <t xml:space="preserve">Cell phones </t>
  </si>
  <si>
    <t>Notebook</t>
  </si>
  <si>
    <t>NOTE: Amounts are in US$ based on conservative cost estimates in a moderately expensive city. RDS at one site, sample size=400</t>
  </si>
  <si>
    <t>`</t>
  </si>
  <si>
    <t>Enter unit price for handouts, or rent per day.</t>
  </si>
  <si>
    <t>Enter unit price for objects and number of participants.</t>
  </si>
  <si>
    <t>Enter number of 1 unit here, such as "10" for 10-piece pack.</t>
  </si>
  <si>
    <t>Please refer to TLS chapter for other costs/items, although only mobile van is listed here.</t>
  </si>
  <si>
    <t xml:space="preserve">For TLS </t>
  </si>
  <si>
    <t>Notes and Instructions</t>
  </si>
  <si>
    <t>Tablets</t>
  </si>
  <si>
    <t>Enter number of participants and key informants, and unit price (cost per person).</t>
  </si>
  <si>
    <t>Enter number of assessment staff and unit price.</t>
  </si>
  <si>
    <t>SAMPLE BUDGET FOR RDS*</t>
  </si>
  <si>
    <t>Site supervisor</t>
  </si>
  <si>
    <t>Coupon manager</t>
  </si>
  <si>
    <t>Security</t>
  </si>
  <si>
    <t>Additional field staff (cleaner, receptionist)</t>
  </si>
  <si>
    <t>Laboratory coordinator</t>
  </si>
  <si>
    <t xml:space="preserve">Participant secondary compensation x 3 </t>
  </si>
  <si>
    <t>Air time (10 staff, 6 months)</t>
  </si>
  <si>
    <t>Data manager/data analyst</t>
  </si>
  <si>
    <t>Laboratory technician</t>
  </si>
  <si>
    <t>No. of months</t>
  </si>
  <si>
    <t xml:space="preserve"> Total salary and fringe benefits</t>
  </si>
  <si>
    <t>Fringe rate</t>
  </si>
  <si>
    <t>Total salary and fringe benefits</t>
  </si>
  <si>
    <t>Field staff</t>
  </si>
  <si>
    <t>Manufacture &amp; unit description</t>
  </si>
  <si>
    <t>Unit dimension</t>
  </si>
  <si>
    <t>No. of units needed</t>
  </si>
  <si>
    <t>Expected number of other STI positive</t>
  </si>
  <si>
    <t>Expected number of syphilis positive</t>
  </si>
  <si>
    <t>Data management/analysis staff</t>
  </si>
  <si>
    <t>Laboratory staff</t>
  </si>
  <si>
    <t>Number of days</t>
  </si>
  <si>
    <t>Enter the number of staff needed.</t>
  </si>
  <si>
    <t>Enter annual salary.</t>
  </si>
  <si>
    <t xml:space="preserve">Enter the number of participants. </t>
  </si>
  <si>
    <t>Enter number of days, and unit cost.</t>
  </si>
  <si>
    <t>Number of participants</t>
  </si>
  <si>
    <t>Cost per unit</t>
  </si>
  <si>
    <t>Number of trainees</t>
  </si>
  <si>
    <t>Enter number of participants.</t>
  </si>
  <si>
    <t>Calculated as:  Assumed HIV prevalence*Number of participants</t>
  </si>
  <si>
    <t>Calculated as:  Assumed syphilis prevalence*Number of participants</t>
  </si>
  <si>
    <t>Calculated as:  Assumed STI prevalence*Number of participants</t>
  </si>
  <si>
    <t>The list includes common items, It should be adjusted according to the survey.</t>
  </si>
  <si>
    <t>See above.</t>
  </si>
  <si>
    <t>Enter price of unit.</t>
  </si>
  <si>
    <t>Enter brand/name of manufacture,  catalog number, and description such as "10/pk, size large" for lab coat.</t>
  </si>
  <si>
    <t>Standard mini-centrifuge</t>
  </si>
  <si>
    <t xml:space="preserve">Countdown timers </t>
  </si>
  <si>
    <t>Cooler boxes</t>
  </si>
  <si>
    <t>Biohazard bag holder</t>
  </si>
  <si>
    <t>Disinfectant/bleach</t>
  </si>
  <si>
    <t>Lab coats</t>
  </si>
  <si>
    <t>Other</t>
  </si>
  <si>
    <t>Number of labs performing testing</t>
  </si>
  <si>
    <t>Fringe rate (% of salary total)</t>
  </si>
  <si>
    <t>C. Fieldwork preparation, formative assessment, and size estimation implementation</t>
  </si>
  <si>
    <t xml:space="preserve">Fisher  </t>
  </si>
  <si>
    <t>Consultant costs</t>
  </si>
  <si>
    <t>All other lab supplies</t>
  </si>
  <si>
    <t>Although not included in the Budget Calculator, the following two categories may need to be considered when preparing a budget:</t>
  </si>
  <si>
    <t>This category is appropriate when hiring an individual to give advice or services (e.g. training, expert consultant, etc.) for a fee but not as an employee of the organization.</t>
  </si>
  <si>
    <t xml:space="preserve">A subcontract may be required if a part of the survey effort will be performed by one or more other organizations. </t>
  </si>
  <si>
    <t>Items that may be needed depending on survey type, such as RDS or TLS</t>
  </si>
  <si>
    <t>A. Personnel salaries/fringe benefits</t>
  </si>
  <si>
    <t xml:space="preserve">Salary = annual salary*No. of Month/12*Time (%). It will be auto-filled. </t>
  </si>
  <si>
    <t>A fringe benefit rate is the cost of an employee's benefits divided by the wages paid for the hours working on the job. Some employees may not receive such benefit from their employer.
Enter fringe rate for eligible staff. This can be 0 for non-eligible staff.</t>
  </si>
  <si>
    <t>The staff listed here are some essential personnel. Staff may vary depending on the type and scale of the survey. The list can be expanded to add a staff for one specific function, or reduced if one staff can perform multiple duties in a smaller scaled survey setting.</t>
  </si>
  <si>
    <t xml:space="preserve">List staff for data management and data analysis. Some staff, such as a GIS developer, can be added depending on survey need. Or, in a small budgeted survey, data management and data analysis can be performed by one person. </t>
  </si>
  <si>
    <t>Training expenses, including the cost of the conference room, handouts, and other expenses, apply to any type of training or meeting. 
Enter number of participants for handout cost. Enter number days of training for conference room. 
For simplicity, the calculator lists only one training example for fieldwork preparation/size estimation. Other trainings/meetings that  may need to be included in the calculator:
   Formative assessment training 
   Survey implementation training 
   Data analysis, interpretation, and writing workshop
   Community forum 
   Local/national dissemination meeting</t>
  </si>
  <si>
    <t>Enter the quantity of handouts needed, including extra copies (e.g. 5 extra for a group of 20 participants).</t>
  </si>
  <si>
    <t>Enter number of days for conference room rental.</t>
  </si>
  <si>
    <t>Use this section to budget expenses for field preparation, formative assessment, and size estimation implementation.</t>
  </si>
  <si>
    <t>Enter costs for maps, coupons, camera, audio recordings, batteries, etc.</t>
  </si>
  <si>
    <t>E. Laboratory expenses</t>
  </si>
  <si>
    <t>The number of labs determines the number of certain equipment needed.</t>
  </si>
  <si>
    <t>Expected number of HIV positive</t>
  </si>
  <si>
    <t>G. Other expenses</t>
  </si>
  <si>
    <t>Enter other expenses in this category. Revise accordingly to include items such as software, toner, postage, delivery fees, etc.</t>
  </si>
  <si>
    <t>Refer to the RDS implementation chapter to add items.</t>
  </si>
  <si>
    <t>Laboratory assistant</t>
  </si>
  <si>
    <t>Fingerprint scanner</t>
  </si>
  <si>
    <t xml:space="preserve">Secondary incentive RDS </t>
  </si>
  <si>
    <t>E. Lab expenses</t>
  </si>
  <si>
    <t>Local transportation (site visit)</t>
  </si>
  <si>
    <t>Subtotal: Travel</t>
  </si>
  <si>
    <t>Subtotal: Other expenses</t>
  </si>
  <si>
    <t>Subtotal: Survey implementation</t>
  </si>
  <si>
    <t>Subtotal: Fieldwork preparation</t>
  </si>
  <si>
    <t xml:space="preserve">Subtotal: Lab </t>
  </si>
  <si>
    <t>Subtotal: Trainings and meetings</t>
  </si>
  <si>
    <t>Subtotal of Personnel Salaries and fringe benefits</t>
  </si>
  <si>
    <t>RDS implementation training (10 participants, 10 days)</t>
  </si>
  <si>
    <t xml:space="preserve">Subtotal: Trainings and meetings </t>
  </si>
  <si>
    <t>Reproduction/copies (6 months)</t>
  </si>
  <si>
    <t>Health referral brochures</t>
  </si>
  <si>
    <t xml:space="preserve">Transport of DBS cards to central office </t>
  </si>
  <si>
    <t>Cooler box</t>
  </si>
  <si>
    <t>Bookshelf</t>
  </si>
  <si>
    <t>Software, incl. antivirus</t>
  </si>
  <si>
    <t>UPS Units</t>
  </si>
  <si>
    <t>Sputum cup</t>
  </si>
  <si>
    <t>Scanner, printer and toner</t>
  </si>
  <si>
    <t>Including cleaning and bathroom: toilet cleaning, toilet paper, toilet brush, floor cleaner, mop, bucket, absorbent pad, washing liquid, dish drainer, sponge, and hand soap.</t>
  </si>
  <si>
    <t>Transportation for key informants and focus group participants, and site selection visits</t>
  </si>
  <si>
    <t>Power cord extension leads</t>
  </si>
  <si>
    <t>Portable generator</t>
  </si>
  <si>
    <t>Consumables for biomarker testing</t>
  </si>
  <si>
    <t>Consumables for CD4 testing</t>
  </si>
  <si>
    <t>Consumables for VL testing</t>
  </si>
  <si>
    <t>Consumables for syphilis testing</t>
  </si>
  <si>
    <t>Consumable for HBsAg testing</t>
  </si>
  <si>
    <t>Consumable for MTB testing</t>
  </si>
  <si>
    <t>Report printing and dissemination</t>
  </si>
  <si>
    <t>Filing cabinet locking</t>
  </si>
  <si>
    <t>Vacutainer sleeves</t>
  </si>
  <si>
    <t>Pipettes (disposable transfer pipettes, precision pipettes, etc.)</t>
  </si>
  <si>
    <t>Sharps containers</t>
  </si>
  <si>
    <t>Gloves</t>
  </si>
  <si>
    <t>Cotton balls</t>
  </si>
  <si>
    <t>Stationery</t>
  </si>
  <si>
    <t>Pens</t>
  </si>
  <si>
    <t>Highlighters</t>
  </si>
  <si>
    <t>Sticky notes</t>
  </si>
  <si>
    <t>White board</t>
  </si>
  <si>
    <t>Folders</t>
  </si>
  <si>
    <t>Bandages or adhesive tapes</t>
  </si>
  <si>
    <t>Shipping and freight cost for lab equipment and consumables</t>
  </si>
  <si>
    <t>Refreshments</t>
  </si>
  <si>
    <t>Transportation for meeting attendees</t>
  </si>
  <si>
    <t>Car Hire + driver</t>
  </si>
  <si>
    <t>Fuel</t>
  </si>
  <si>
    <t>Site selection visits (RDS)</t>
  </si>
  <si>
    <t xml:space="preserve">Labels (water- and freeze-proof labels) </t>
  </si>
  <si>
    <t>Files and tabs for cabinet</t>
  </si>
  <si>
    <t>Stapler</t>
  </si>
  <si>
    <t>Staples</t>
  </si>
  <si>
    <t>Tape</t>
  </si>
  <si>
    <t>Staple remover</t>
  </si>
  <si>
    <t>Paper clips</t>
  </si>
  <si>
    <t>White board markers and permanent markers</t>
  </si>
  <si>
    <t>Notebooks</t>
  </si>
  <si>
    <t>Humidity monitoring cards</t>
  </si>
  <si>
    <t>Tourniquets</t>
  </si>
  <si>
    <t>Enumerator</t>
  </si>
  <si>
    <t xml:space="preserve">Enter number of trainees in lab training, which may determine certain equipment needed, such as a timer. </t>
  </si>
  <si>
    <t>Additional notes for point of care</t>
  </si>
  <si>
    <t>Communication (Internet/phone calls, Mobile phones, Smart phones, External hard drive, USB 8 GB, internet hub)</t>
  </si>
  <si>
    <t>Other communication expenses (external hard drive, USB &amp; internet hub)</t>
  </si>
  <si>
    <t>This is the total of salary+fringe rate*salary. This will be auto-filled.</t>
  </si>
  <si>
    <t>Number of units needed</t>
  </si>
  <si>
    <t>Manufacturer &amp; unit description</t>
  </si>
  <si>
    <t>Number of months</t>
  </si>
  <si>
    <t>APPENDIX I-2: Sample Budget Calculator and Gantt Chart (Survey Timeline)</t>
  </si>
  <si>
    <t xml:space="preserve">Mobile van and clinic rentals for HIV testing </t>
  </si>
  <si>
    <t xml:space="preserve">If survey type is TLS, mobile van and clinc rentals for HIV testing may be needed. Please add any additional costs, such as gasoline and parking,  if they are needed.  </t>
  </si>
  <si>
    <t>Compensation</t>
  </si>
  <si>
    <t xml:space="preserve">Paper per box (white and colored) </t>
  </si>
  <si>
    <t>Filing cabinet (4-drawer)</t>
  </si>
  <si>
    <t>Participants compensation (incentive)</t>
  </si>
  <si>
    <t xml:space="preserve">NOTE: Please refer to Instructions (first tab) for use of this calculator </t>
  </si>
  <si>
    <t>Proposed Activity</t>
  </si>
  <si>
    <t>Month</t>
  </si>
  <si>
    <t>Mar</t>
  </si>
  <si>
    <t>Apr</t>
  </si>
  <si>
    <t>May</t>
  </si>
  <si>
    <t>Jun</t>
  </si>
  <si>
    <t>Jul</t>
  </si>
  <si>
    <t>Aug</t>
  </si>
  <si>
    <t>Sep</t>
  </si>
  <si>
    <t>Oct</t>
  </si>
  <si>
    <t>Nov</t>
  </si>
  <si>
    <t>Dec</t>
  </si>
  <si>
    <t>Jan</t>
  </si>
  <si>
    <t>Feb</t>
  </si>
  <si>
    <t>Formative Protocol Development</t>
  </si>
  <si>
    <t>X</t>
  </si>
  <si>
    <t>Formative Protocol Approval</t>
  </si>
  <si>
    <t xml:space="preserve">Formative Training </t>
  </si>
  <si>
    <t xml:space="preserve">Formative Implementation </t>
  </si>
  <si>
    <t>Formative Assessment analysis</t>
  </si>
  <si>
    <t>Pre-test tools</t>
  </si>
  <si>
    <t>Protocol Development</t>
  </si>
  <si>
    <t>Recruit study team</t>
  </si>
  <si>
    <t>Development of data collection systems</t>
  </si>
  <si>
    <t xml:space="preserve">Study Implementation Training </t>
  </si>
  <si>
    <t xml:space="preserve">Study Implementation </t>
  </si>
  <si>
    <t>Data cleaning/lab QA/data merging</t>
  </si>
  <si>
    <t xml:space="preserve">Data analysis and preliminary report </t>
  </si>
  <si>
    <t>Present preliminary findings to stakeholders</t>
  </si>
  <si>
    <t>Final Report</t>
  </si>
  <si>
    <t>National Dissemination Workshop</t>
  </si>
  <si>
    <t>Submit protocols and receive approval from all IRBs, &lt;Country&gt; Ethics Committee</t>
  </si>
  <si>
    <t>SOPs adapted</t>
  </si>
  <si>
    <t>Description of the Budget Calculator</t>
  </si>
  <si>
    <t xml:space="preserve">          Equipment (TV, video players)</t>
  </si>
  <si>
    <t>A5</t>
  </si>
  <si>
    <t>B5</t>
  </si>
  <si>
    <t>C5</t>
  </si>
  <si>
    <t>D5</t>
  </si>
  <si>
    <t>E5</t>
  </si>
  <si>
    <t>F5</t>
  </si>
  <si>
    <t>G5</t>
  </si>
  <si>
    <t>H5</t>
  </si>
  <si>
    <t>A8</t>
  </si>
  <si>
    <t>A16</t>
  </si>
  <si>
    <t>A17</t>
  </si>
  <si>
    <t>A20</t>
  </si>
  <si>
    <t>A28-C28</t>
  </si>
  <si>
    <t>Subtotal: Personnel salaries and fringe benefits</t>
  </si>
  <si>
    <t>D28</t>
  </si>
  <si>
    <t>E28</t>
  </si>
  <si>
    <t>F28</t>
  </si>
  <si>
    <t>G28</t>
  </si>
  <si>
    <t>A36-C36</t>
  </si>
  <si>
    <t>A42</t>
  </si>
  <si>
    <t>A43</t>
  </si>
  <si>
    <t>A44</t>
  </si>
  <si>
    <t>A45</t>
  </si>
  <si>
    <t>A46</t>
  </si>
  <si>
    <t>A47</t>
  </si>
  <si>
    <t>A48</t>
  </si>
  <si>
    <t>D53</t>
  </si>
  <si>
    <t>A74-H74</t>
  </si>
  <si>
    <t>A76-B76</t>
  </si>
  <si>
    <t>A77</t>
  </si>
  <si>
    <t>A78</t>
  </si>
  <si>
    <t>A79</t>
  </si>
  <si>
    <t>A80</t>
  </si>
  <si>
    <t>A81</t>
  </si>
  <si>
    <t>A82</t>
  </si>
  <si>
    <t>D76-G76</t>
  </si>
  <si>
    <t>D77-F77</t>
  </si>
  <si>
    <t>D78-F78</t>
  </si>
  <si>
    <t>D79-F79</t>
  </si>
  <si>
    <t>A84</t>
  </si>
  <si>
    <t>Consumables for biomarkers testing</t>
  </si>
  <si>
    <t>A93</t>
  </si>
  <si>
    <t>A103</t>
  </si>
  <si>
    <t>A111</t>
  </si>
  <si>
    <t>A117</t>
  </si>
  <si>
    <t>E84</t>
  </si>
  <si>
    <t>F84</t>
  </si>
  <si>
    <t>G84</t>
  </si>
  <si>
    <t>D84</t>
  </si>
  <si>
    <t>A128</t>
  </si>
  <si>
    <t>A129</t>
  </si>
  <si>
    <t>A132</t>
  </si>
  <si>
    <t>A137</t>
  </si>
  <si>
    <t>A161</t>
  </si>
  <si>
    <t>A164</t>
  </si>
  <si>
    <t xml:space="preserve">     Site maintenance  </t>
  </si>
  <si>
    <t>Cell number</t>
  </si>
  <si>
    <t>SAMPLE GANTT CHART - SURVEY TIMELINE</t>
  </si>
  <si>
    <t xml:space="preserve">Equipment estimate assumes all required equipment needs to be purchased and therefore reflects a maximum cost. This calculator does not take into account equipment that may already be in place in individual laboratories. The equipment items may be expanded depending on the survey need, such as common equipment of plate washer,  reagent reservoirs, etc.
This section may be expanded according to survey needs. For example, for on-site testing and handling, mobile phones, tables, and chairs may be included. </t>
  </si>
  <si>
    <t>This Excel file includes a budget calculator template along with a sample budget for RDS and a sample Gantt Chart (depicting the survey timeline). This file is a reference as you prepare a budget and project timeline for a BBS. Please note that this calculator is for preliminary budgeting purposes; the line items should be adjusted accordingly for the specific budgetary needs of the survey and implementing institution. The categories covered are core components of a budget and are not exhaustive. For example, the budget includes some point of care (POC) tests and some laboratory tests -- all of these will not necessarily be used in every survey. This template should guide planning for surveys that may be completely POC. This calculator was not designed to be used as a bookkeeping tool or to track expenses; it is a tool for estimating costs in the budgeting process. Discuss with your agency how to track the exact costs. For actual pricing, contact each manufacturer for a specific quote. It is important to review the RDS and TLS sections of the Guidelines to determine the kind and the number of staff needed and related costs. When resources are limited or a survey is on a small scale, one person may perform multiple tasks.</t>
  </si>
  <si>
    <t xml:space="preserve">Category A combines personnel salaries and fringe benefits. When needed, they can be separated into two entries.  
Fringe benefits are any nonwage payment or benefit granted to employees by employers. Examples include pension plans, profit-sharing programs, vacation pay, and company-paid life, health, and unemployment insurance. </t>
  </si>
  <si>
    <t xml:space="preserve">Enter the length of the survey in months. Different staff may work for different lengths. For example, a PI works the entire survey, but field staff work only while the survey is conducted in the field.  </t>
  </si>
  <si>
    <t>Enter percentage of time to show the effort contributed during the survey period. For example, a PI may have several projects and other responsibilities (such as teaching as a professor) at the same time. If the PI will  contribute part of her/his time to the current survey, say 4 hours a week (40 hours), her/his percentage of time effort is 4/40=10%.</t>
  </si>
  <si>
    <t>For RDS, there are additional needs, such as testing counselors, quantitative interviewers, qualitative interviewers, transcribers and translators in qualitative interview. The list can be expanded based on survey need, such as the object distributor during size estimation, cleaner, and security staff.</t>
  </si>
  <si>
    <t>For a survey that involves biomarker testing only. The list can be expanded based on survey need.</t>
  </si>
  <si>
    <t>See above for Formative Assessment. Additional staff for distributing objects may be budgeted here also if they are not included in Section A (Personnel).</t>
  </si>
  <si>
    <t xml:space="preserve">Items listed in section D are items regularly used for survey implementation. This list may not include everything. Keep a detailed checklist for all supplies needed. Subcategories may be added for separate costs for RDS or TLS.  </t>
  </si>
  <si>
    <t>Complete this section if any biomarkers are used. The estimation of laboratory expenses is very complicated. Working with a laboratory professional to develop the budget is strongly recommended.</t>
  </si>
  <si>
    <t>The value for assumed prevalence in this block will help to generate numbers in the "OUTPUT" block (number of specimens) to calculate cost of consumables.</t>
  </si>
  <si>
    <t>Enter assumed HIV prevalence based on survey population. This is used for budgeting HIV biomarker consumables used to test blood samples from HIV-positive participants, such as for CD4 and VL.</t>
  </si>
  <si>
    <t>Enter assumed prevalence for syphilis among survey population to budget for syphilis biomarker consumables.</t>
  </si>
  <si>
    <t>Enter assumed prevalence for other STI to be surveyed, such as HCV, to budget for other STI biomarker consumables.</t>
  </si>
  <si>
    <t>The consumables for laboratory assays listed can be revised according to survey need, such as HIV genotyping, HIV DR, TB, chlamydia, HSV, HBV, etc.</t>
  </si>
  <si>
    <t xml:space="preserve">Other items that may be considered here are: distilled or de-ionized water, Band-Aids, cotton balls, latex-free gloves, latex gloves (powdered and powder free), paper towels and absorbent covers for lab benches, marking pens, pads for lab table, hand soap, facemasks, zip lock bags, protective eyewear, bins and liners,  paper towels, spray bottles, etc.     </t>
  </si>
  <si>
    <t>Enter the number of units needed. The number of units for biomarkers are determined by estimated positive participants in the OUTPUT box, and Unit dimension, then multiplying by 110% for final units neede to account for 10% buffer.</t>
  </si>
  <si>
    <t>The listed items in this section is not a comprehensive list of health services/care/treatment. Modify the budget as needed to account for specific point of care acitvities including STI treatment.</t>
  </si>
  <si>
    <t>Description of the Gantt Chart of the Survey Timeline</t>
  </si>
  <si>
    <t xml:space="preserve">Gantt charts are used for project management. They are helpful for defining and scheduling tasks and deadlines as well as tracking progress. </t>
  </si>
  <si>
    <t>Phone vouchers for size setimation staff</t>
  </si>
  <si>
    <t>Expected number HIV positive</t>
  </si>
  <si>
    <t>Expected number syphilis positive</t>
  </si>
  <si>
    <t>Expected number other STI positive</t>
  </si>
  <si>
    <t>Desiccants</t>
  </si>
  <si>
    <t>Other consumables for other STI testing</t>
  </si>
  <si>
    <t xml:space="preserve">Mobile van rental for HIV testing </t>
  </si>
  <si>
    <t>Fringe rate                      (% of salary total)</t>
  </si>
  <si>
    <t>Phone vouchers for size estimation staff</t>
  </si>
  <si>
    <r>
      <t>*Global Strategic Information. Toolbox for conducting integrated HIV bio-behavioral surveillance (IBBS) in key populations. University of California, San Francisco. 2014. pp. 131</t>
    </r>
    <r>
      <rPr>
        <sz val="11"/>
        <color theme="1"/>
        <rFont val="Calibri"/>
        <family val="2"/>
        <scheme val="minor"/>
      </rPr>
      <t>–133.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</si>
</sst>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_);[Red]\(&quot;$&quot;#,##0\)"/>
    <numFmt numFmtId="7" formatCode="&quot;$&quot;#,##0.00_);\(&quot;$&quot;#,##0.00\)"/>
    <numFmt numFmtId="44" formatCode="_(&quot;$&quot;* #,##0.00_);_(&quot;$&quot;* \(#,##0.00\);_(&quot;$&quot;* &quot;-&quot;??_);_(@_)"/>
    <numFmt numFmtId="43" formatCode="_(* #,##0.00_);_(* \(#,##0.00\);_(* &quot;-&quot;??_);_(@_)"/>
    <numFmt numFmtId="164" formatCode="&quot;$&quot;#,##0"/>
    <numFmt numFmtId="165" formatCode="&quot;$&quot;#,##0.00"/>
    <numFmt numFmtId="166" formatCode="0.0%"/>
  </numFmts>
  <fonts count="75" x14ac:knownFonts="1">
    <font>
      <sz val="11"/>
      <color theme="1"/>
      <name val="Calibri"/>
      <family val="2"/>
      <scheme val="minor"/>
    </font>
    <font>
      <sz val="10"/>
      <name val="Arial"/>
      <family val="2"/>
    </font>
    <font>
      <sz val="12"/>
      <color theme="1"/>
      <name val="Times New Roman"/>
      <family val="1"/>
    </font>
    <font>
      <sz val="10"/>
      <name val="Arial"/>
      <family val="2"/>
    </font>
    <font>
      <b/>
      <sz val="12"/>
      <color theme="1"/>
      <name val="Times New Roman"/>
      <family val="1"/>
    </font>
    <font>
      <sz val="12"/>
      <color theme="0" tint="-4.9989318521683403E-2"/>
      <name val="Times New Roman"/>
      <family val="1"/>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i/>
      <sz val="11"/>
      <color rgb="FF7F7F7F"/>
      <name val="Calibri"/>
      <family val="2"/>
      <scheme val="minor"/>
    </font>
    <font>
      <b/>
      <sz val="11"/>
      <color theme="1"/>
      <name val="Calibri"/>
      <family val="2"/>
      <scheme val="minor"/>
    </font>
    <font>
      <b/>
      <sz val="12"/>
      <color theme="0"/>
      <name val="Times New Roman"/>
      <family val="1"/>
    </font>
    <font>
      <b/>
      <i/>
      <sz val="11"/>
      <name val="Cambria"/>
      <family val="1"/>
      <scheme val="major"/>
    </font>
    <font>
      <i/>
      <sz val="11"/>
      <name val="Cambria"/>
      <family val="1"/>
      <scheme val="major"/>
    </font>
    <font>
      <sz val="11"/>
      <name val="Cambria"/>
      <family val="1"/>
      <scheme val="major"/>
    </font>
    <font>
      <sz val="11"/>
      <name val="Calibri"/>
      <family val="2"/>
      <scheme val="minor"/>
    </font>
    <font>
      <i/>
      <sz val="11"/>
      <name val="Calibri"/>
      <family val="2"/>
      <scheme val="minor"/>
    </font>
    <font>
      <sz val="12"/>
      <color theme="3" tint="-0.249977111117893"/>
      <name val="Times New Roman"/>
      <family val="1"/>
    </font>
    <font>
      <b/>
      <sz val="11"/>
      <name val="Calibri"/>
      <family val="2"/>
      <scheme val="minor"/>
    </font>
    <font>
      <sz val="12"/>
      <color theme="1"/>
      <name val="Calibri"/>
      <family val="2"/>
      <scheme val="minor"/>
    </font>
    <font>
      <b/>
      <sz val="12"/>
      <color theme="1"/>
      <name val="Calibri"/>
      <family val="2"/>
      <scheme val="minor"/>
    </font>
    <font>
      <sz val="12"/>
      <color theme="0"/>
      <name val="Calibri"/>
      <family val="2"/>
      <scheme val="minor"/>
    </font>
    <font>
      <b/>
      <sz val="12"/>
      <color theme="0"/>
      <name val="Calibri"/>
      <family val="2"/>
      <scheme val="minor"/>
    </font>
    <font>
      <sz val="12"/>
      <color theme="0"/>
      <name val="Times New Roman"/>
      <family val="1"/>
    </font>
    <font>
      <sz val="11"/>
      <color theme="0"/>
      <name val="Calibri"/>
      <family val="2"/>
      <scheme val="minor"/>
    </font>
    <font>
      <sz val="12"/>
      <color theme="3" tint="-0.499984740745262"/>
      <name val="Calibri"/>
      <family val="2"/>
      <scheme val="minor"/>
    </font>
    <font>
      <b/>
      <sz val="13"/>
      <color theme="3" tint="-0.499984740745262"/>
      <name val="Calibri"/>
      <family val="2"/>
      <scheme val="minor"/>
    </font>
    <font>
      <b/>
      <sz val="11"/>
      <color theme="3" tint="-0.499984740745262"/>
      <name val="Calibri"/>
      <family val="2"/>
      <scheme val="minor"/>
    </font>
    <font>
      <b/>
      <sz val="15"/>
      <color theme="3" tint="-0.499984740745262"/>
      <name val="Calibri"/>
      <family val="2"/>
      <scheme val="minor"/>
    </font>
    <font>
      <sz val="11"/>
      <color theme="3" tint="-0.499984740745262"/>
      <name val="Calibri"/>
      <family val="2"/>
      <scheme val="minor"/>
    </font>
    <font>
      <sz val="12"/>
      <color theme="3" tint="-0.499984740745262"/>
      <name val="Times New Roman"/>
      <family val="1"/>
    </font>
    <font>
      <b/>
      <sz val="12"/>
      <color theme="3" tint="-0.499984740745262"/>
      <name val="Calibri"/>
      <family val="2"/>
      <scheme val="minor"/>
    </font>
    <font>
      <b/>
      <sz val="11"/>
      <color theme="3" tint="-0.499984740745262"/>
      <name val="Cambria"/>
      <family val="1"/>
      <scheme val="major"/>
    </font>
    <font>
      <sz val="11"/>
      <color theme="3" tint="-0.499984740745262"/>
      <name val="Cambria"/>
      <family val="1"/>
      <scheme val="major"/>
    </font>
    <font>
      <sz val="11"/>
      <color theme="3" tint="-0.499984740745262"/>
      <name val="Calibri"/>
      <family val="2"/>
    </font>
    <font>
      <sz val="12"/>
      <color theme="3" tint="-0.499984740745262"/>
      <name val="Calibri"/>
      <family val="2"/>
    </font>
    <font>
      <b/>
      <sz val="12"/>
      <color theme="4" tint="-0.249977111117893"/>
      <name val="Calibri"/>
      <family val="2"/>
      <scheme val="minor"/>
    </font>
    <font>
      <b/>
      <sz val="14"/>
      <color theme="1"/>
      <name val="Calibri"/>
      <family val="2"/>
      <scheme val="minor"/>
    </font>
    <font>
      <b/>
      <i/>
      <sz val="11"/>
      <color rgb="FFFF0000"/>
      <name val="Cambria"/>
      <family val="1"/>
    </font>
    <font>
      <b/>
      <sz val="12"/>
      <color theme="3" tint="-0.249977111117893"/>
      <name val="Times New Roman"/>
      <family val="1"/>
    </font>
    <font>
      <b/>
      <i/>
      <sz val="12"/>
      <color theme="0"/>
      <name val="Calibri"/>
      <family val="2"/>
      <scheme val="minor"/>
    </font>
    <font>
      <b/>
      <sz val="15"/>
      <color theme="1"/>
      <name val="Calibri"/>
      <family val="2"/>
      <scheme val="minor"/>
    </font>
    <font>
      <b/>
      <sz val="13"/>
      <color theme="1"/>
      <name val="Calibri"/>
      <family val="2"/>
      <scheme val="minor"/>
    </font>
    <font>
      <i/>
      <sz val="11"/>
      <color theme="1"/>
      <name val="Arial"/>
      <family val="2"/>
    </font>
    <font>
      <i/>
      <sz val="11"/>
      <color theme="1"/>
      <name val="Calibri"/>
      <family val="2"/>
      <scheme val="minor"/>
    </font>
    <font>
      <b/>
      <sz val="14"/>
      <color theme="0"/>
      <name val="Calibri"/>
      <family val="2"/>
      <scheme val="minor"/>
    </font>
    <font>
      <i/>
      <sz val="12"/>
      <color theme="1"/>
      <name val="Calibri"/>
      <family val="2"/>
      <scheme val="minor"/>
    </font>
    <font>
      <b/>
      <i/>
      <sz val="12"/>
      <color theme="1"/>
      <name val="Calibri"/>
      <family val="2"/>
      <scheme val="minor"/>
    </font>
    <font>
      <b/>
      <i/>
      <sz val="12"/>
      <color theme="4" tint="0.79998168889431442"/>
      <name val="Calibri"/>
      <family val="2"/>
      <scheme val="minor"/>
    </font>
    <font>
      <b/>
      <sz val="13"/>
      <color theme="7" tint="-0.499984740745262"/>
      <name val="Calibri"/>
      <family val="2"/>
      <scheme val="minor"/>
    </font>
    <font>
      <b/>
      <sz val="18"/>
      <color theme="3"/>
      <name val="Calibri"/>
      <family val="2"/>
      <scheme val="minor"/>
    </font>
    <font>
      <b/>
      <sz val="13"/>
      <color theme="0"/>
      <name val="Calibri"/>
      <family val="2"/>
      <scheme val="minor"/>
    </font>
    <font>
      <i/>
      <sz val="11"/>
      <color theme="3" tint="-0.499984740745262"/>
      <name val="Calibri"/>
      <family val="2"/>
      <scheme val="minor"/>
    </font>
    <font>
      <i/>
      <sz val="12"/>
      <color theme="1"/>
      <name val="Arial"/>
      <family val="2"/>
    </font>
    <font>
      <sz val="13"/>
      <color theme="3" tint="-0.499984740745262"/>
      <name val="Calibri"/>
      <family val="2"/>
      <scheme val="minor"/>
    </font>
    <font>
      <b/>
      <sz val="11"/>
      <color theme="0"/>
      <name val="Calibri"/>
      <family val="2"/>
      <scheme val="minor"/>
    </font>
    <font>
      <sz val="11"/>
      <color theme="1"/>
      <name val="Times New Roman"/>
      <family val="1"/>
    </font>
    <font>
      <b/>
      <sz val="11"/>
      <color theme="1"/>
      <name val="Times New Roman"/>
      <family val="1"/>
    </font>
    <font>
      <b/>
      <sz val="11"/>
      <color theme="0"/>
      <name val="Times New Roman"/>
      <family val="1"/>
    </font>
    <font>
      <b/>
      <sz val="11"/>
      <color theme="3" tint="-0.249977111117893"/>
      <name val="Times New Roman"/>
      <family val="1"/>
    </font>
    <font>
      <sz val="11"/>
      <color theme="3" tint="-0.249977111117893"/>
      <name val="Times New Roman"/>
      <family val="1"/>
    </font>
    <font>
      <sz val="11"/>
      <color theme="0"/>
      <name val="Times New Roman"/>
      <family val="1"/>
    </font>
    <font>
      <sz val="11"/>
      <color theme="3"/>
      <name val="Calibri"/>
      <family val="2"/>
      <scheme val="minor"/>
    </font>
    <font>
      <b/>
      <i/>
      <sz val="11"/>
      <color theme="0"/>
      <name val="Calibri"/>
      <family val="2"/>
      <scheme val="minor"/>
    </font>
    <font>
      <b/>
      <sz val="11"/>
      <color theme="4" tint="-0.249977111117893"/>
      <name val="Calibri"/>
      <family val="2"/>
      <scheme val="minor"/>
    </font>
    <font>
      <b/>
      <sz val="11"/>
      <color theme="7" tint="-0.499984740745262"/>
      <name val="Calibri"/>
      <family val="2"/>
      <scheme val="minor"/>
    </font>
    <font>
      <sz val="11"/>
      <color theme="3" tint="-0.499984740745262"/>
      <name val="Times New Roman"/>
      <family val="1"/>
    </font>
    <font>
      <b/>
      <sz val="14"/>
      <color rgb="FFFFFFFF"/>
      <name val="Calibri"/>
      <family val="2"/>
      <scheme val="minor"/>
    </font>
    <font>
      <i/>
      <sz val="11"/>
      <color rgb="FF000000"/>
      <name val="Calibri"/>
      <family val="2"/>
      <scheme val="minor"/>
    </font>
    <font>
      <b/>
      <sz val="13"/>
      <color theme="3" tint="-0.499984740745262"/>
      <name val="Calibri"/>
      <family val="2"/>
      <charset val="204"/>
      <scheme val="minor"/>
    </font>
    <font>
      <sz val="11"/>
      <color theme="3" tint="-0.499984740745262"/>
      <name val="Calibri"/>
      <family val="2"/>
      <charset val="204"/>
      <scheme val="minor"/>
    </font>
    <font>
      <sz val="12"/>
      <color theme="3" tint="-0.499984740745262"/>
      <name val="Calibri"/>
      <family val="2"/>
      <charset val="204"/>
      <scheme val="minor"/>
    </font>
  </fonts>
  <fills count="25">
    <fill>
      <patternFill patternType="none"/>
    </fill>
    <fill>
      <patternFill patternType="gray125"/>
    </fill>
    <fill>
      <patternFill patternType="solid">
        <fgColor theme="6" tint="-0.249977111117893"/>
        <bgColor indexed="64"/>
      </patternFill>
    </fill>
    <fill>
      <patternFill patternType="solid">
        <fgColor theme="6" tint="0.39997558519241921"/>
        <bgColor indexed="64"/>
      </patternFill>
    </fill>
    <fill>
      <patternFill patternType="solid">
        <fgColor theme="6" tint="-0.499984740745262"/>
        <bgColor indexed="64"/>
      </patternFill>
    </fill>
    <fill>
      <patternFill patternType="solid">
        <fgColor rgb="FFFFCC99"/>
      </patternFill>
    </fill>
    <fill>
      <patternFill patternType="solid">
        <fgColor theme="6" tint="0.79998168889431442"/>
        <bgColor indexed="65"/>
      </patternFill>
    </fill>
    <fill>
      <patternFill patternType="solid">
        <fgColor theme="0"/>
        <bgColor indexed="64"/>
      </patternFill>
    </fill>
    <fill>
      <patternFill patternType="solid">
        <fgColor theme="0"/>
        <bgColor theme="6" tint="0.79998168889431442"/>
      </patternFill>
    </fill>
    <fill>
      <patternFill patternType="solid">
        <fgColor theme="7" tint="0.79998168889431442"/>
        <bgColor indexed="64"/>
      </patternFill>
    </fill>
    <fill>
      <patternFill patternType="solid">
        <fgColor theme="3" tint="-0.499984740745262"/>
        <bgColor indexed="64"/>
      </patternFill>
    </fill>
    <fill>
      <patternFill patternType="solid">
        <fgColor theme="4"/>
      </patternFill>
    </fill>
    <fill>
      <patternFill patternType="solid">
        <fgColor theme="4" tint="0.79998168889431442"/>
        <bgColor indexed="65"/>
      </patternFill>
    </fill>
    <fill>
      <patternFill patternType="solid">
        <fgColor theme="4" tint="0.39997558519241921"/>
        <bgColor indexed="65"/>
      </patternFill>
    </fill>
    <fill>
      <patternFill patternType="solid">
        <fgColor theme="4" tint="-0.249977111117893"/>
        <bgColor indexed="64"/>
      </patternFill>
    </fill>
    <fill>
      <patternFill patternType="solid">
        <fgColor theme="8" tint="-0.249977111117893"/>
        <bgColor indexed="64"/>
      </patternFill>
    </fill>
    <fill>
      <patternFill patternType="solid">
        <fgColor theme="4" tint="0.79998168889431442"/>
        <bgColor indexed="64"/>
      </patternFill>
    </fill>
    <fill>
      <patternFill patternType="solid">
        <fgColor theme="8" tint="-0.499984740745262"/>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rgb="FFFFFFCC"/>
      </patternFill>
    </fill>
    <fill>
      <patternFill patternType="solid">
        <fgColor theme="6" tint="0.79998168889431442"/>
        <bgColor indexed="64"/>
      </patternFill>
    </fill>
    <fill>
      <patternFill patternType="solid">
        <fgColor rgb="FF4F6228"/>
        <bgColor indexed="64"/>
      </patternFill>
    </fill>
    <fill>
      <patternFill patternType="solid">
        <fgColor theme="8" tint="0.79998168889431442"/>
        <bgColor indexed="64"/>
      </patternFill>
    </fill>
    <fill>
      <patternFill patternType="solid">
        <fgColor theme="0" tint="-0.14999847407452621"/>
        <bgColor indexed="64"/>
      </patternFill>
    </fill>
  </fills>
  <borders count="13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style="thin">
        <color theme="0"/>
      </right>
      <top/>
      <bottom/>
      <diagonal/>
    </border>
    <border>
      <left style="thin">
        <color theme="3"/>
      </left>
      <right style="thin">
        <color theme="3"/>
      </right>
      <top style="thin">
        <color theme="3"/>
      </top>
      <bottom style="thin">
        <color theme="3"/>
      </bottom>
      <diagonal/>
    </border>
    <border>
      <left style="thin">
        <color theme="3"/>
      </left>
      <right style="thin">
        <color theme="3"/>
      </right>
      <top/>
      <bottom style="thin">
        <color theme="3"/>
      </bottom>
      <diagonal/>
    </border>
    <border>
      <left/>
      <right style="thin">
        <color theme="3"/>
      </right>
      <top style="thin">
        <color theme="3"/>
      </top>
      <bottom style="thin">
        <color theme="3"/>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3"/>
      </bottom>
      <diagonal/>
    </border>
    <border>
      <left style="thin">
        <color theme="0"/>
      </left>
      <right style="thin">
        <color theme="0"/>
      </right>
      <top style="thin">
        <color theme="0"/>
      </top>
      <bottom style="thin">
        <color theme="3"/>
      </bottom>
      <diagonal/>
    </border>
    <border>
      <left style="thin">
        <color rgb="FFB2B2B2"/>
      </left>
      <right style="thin">
        <color rgb="FFB2B2B2"/>
      </right>
      <top style="thin">
        <color rgb="FFB2B2B2"/>
      </top>
      <bottom style="thin">
        <color rgb="FFB2B2B2"/>
      </bottom>
      <diagonal/>
    </border>
    <border>
      <left/>
      <right style="thin">
        <color theme="0"/>
      </right>
      <top style="thin">
        <color theme="0"/>
      </top>
      <bottom style="thin">
        <color theme="3" tint="-0.249977111117893"/>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theme="3"/>
      </right>
      <top/>
      <bottom/>
      <diagonal/>
    </border>
    <border>
      <left/>
      <right style="thin">
        <color theme="3"/>
      </right>
      <top/>
      <bottom style="thin">
        <color indexed="64"/>
      </bottom>
      <diagonal/>
    </border>
    <border>
      <left style="thin">
        <color theme="3"/>
      </left>
      <right style="thin">
        <color theme="3"/>
      </right>
      <top/>
      <bottom/>
      <diagonal/>
    </border>
    <border>
      <left/>
      <right style="thin">
        <color indexed="64"/>
      </right>
      <top/>
      <bottom/>
      <diagonal/>
    </border>
    <border>
      <left/>
      <right style="thin">
        <color indexed="64"/>
      </right>
      <top style="medium">
        <color indexed="64"/>
      </top>
      <bottom style="thin">
        <color indexed="64"/>
      </bottom>
      <diagonal/>
    </border>
    <border>
      <left style="thin">
        <color indexed="64"/>
      </left>
      <right/>
      <top style="thin">
        <color indexed="64"/>
      </top>
      <bottom style="thin">
        <color theme="3"/>
      </bottom>
      <diagonal/>
    </border>
    <border>
      <left/>
      <right style="thin">
        <color theme="0"/>
      </right>
      <top style="thin">
        <color indexed="64"/>
      </top>
      <bottom/>
      <diagonal/>
    </border>
    <border>
      <left/>
      <right style="thin">
        <color theme="3"/>
      </right>
      <top style="thin">
        <color indexed="64"/>
      </top>
      <bottom style="thin">
        <color theme="3"/>
      </bottom>
      <diagonal/>
    </border>
    <border>
      <left style="thin">
        <color theme="3"/>
      </left>
      <right style="thin">
        <color theme="3"/>
      </right>
      <top style="thin">
        <color indexed="64"/>
      </top>
      <bottom style="thin">
        <color theme="3"/>
      </bottom>
      <diagonal/>
    </border>
    <border>
      <left style="thin">
        <color theme="0"/>
      </left>
      <right style="thin">
        <color theme="3"/>
      </right>
      <top style="thin">
        <color indexed="64"/>
      </top>
      <bottom style="thin">
        <color theme="3"/>
      </bottom>
      <diagonal/>
    </border>
    <border>
      <left/>
      <right style="thin">
        <color theme="0"/>
      </right>
      <top style="thin">
        <color theme="0"/>
      </top>
      <bottom style="double">
        <color theme="0"/>
      </bottom>
      <diagonal/>
    </border>
    <border>
      <left/>
      <right/>
      <top/>
      <bottom style="double">
        <color indexed="64"/>
      </bottom>
      <diagonal/>
    </border>
    <border>
      <left style="medium">
        <color theme="0"/>
      </left>
      <right style="medium">
        <color theme="0"/>
      </right>
      <top/>
      <bottom/>
      <diagonal/>
    </border>
    <border>
      <left style="medium">
        <color theme="0"/>
      </left>
      <right/>
      <top/>
      <bottom/>
      <diagonal/>
    </border>
    <border>
      <left/>
      <right/>
      <top style="double">
        <color indexed="64"/>
      </top>
      <bottom style="double">
        <color indexed="64"/>
      </bottom>
      <diagonal/>
    </border>
    <border>
      <left style="thin">
        <color indexed="64"/>
      </left>
      <right/>
      <top style="thin">
        <color theme="0"/>
      </top>
      <bottom style="thin">
        <color theme="0"/>
      </bottom>
      <diagonal/>
    </border>
    <border>
      <left style="thin">
        <color indexed="64"/>
      </left>
      <right/>
      <top/>
      <bottom style="medium">
        <color indexed="64"/>
      </bottom>
      <diagonal/>
    </border>
    <border>
      <left style="thin">
        <color indexed="64"/>
      </left>
      <right/>
      <top/>
      <bottom style="thin">
        <color theme="0"/>
      </bottom>
      <diagonal/>
    </border>
    <border>
      <left style="thin">
        <color indexed="64"/>
      </left>
      <right style="thin">
        <color theme="0"/>
      </right>
      <top style="thin">
        <color theme="0"/>
      </top>
      <bottom style="thin">
        <color theme="0"/>
      </bottom>
      <diagonal/>
    </border>
    <border>
      <left/>
      <right style="thin">
        <color theme="3"/>
      </right>
      <top/>
      <bottom style="thin">
        <color theme="3"/>
      </bottom>
      <diagonal/>
    </border>
    <border>
      <left style="thin">
        <color indexed="64"/>
      </left>
      <right style="thin">
        <color indexed="64"/>
      </right>
      <top style="thin">
        <color indexed="64"/>
      </top>
      <bottom style="thin">
        <color theme="3"/>
      </bottom>
      <diagonal/>
    </border>
    <border>
      <left style="thin">
        <color indexed="64"/>
      </left>
      <right style="thin">
        <color indexed="64"/>
      </right>
      <top/>
      <bottom style="thin">
        <color theme="3"/>
      </bottom>
      <diagonal/>
    </border>
    <border>
      <left style="thin">
        <color theme="0"/>
      </left>
      <right/>
      <top style="thin">
        <color indexed="64"/>
      </top>
      <bottom style="thin">
        <color indexed="64"/>
      </bottom>
      <diagonal/>
    </border>
    <border>
      <left style="thin">
        <color indexed="64"/>
      </left>
      <right style="thin">
        <color theme="0"/>
      </right>
      <top style="thin">
        <color indexed="64"/>
      </top>
      <bottom style="thin">
        <color indexed="64"/>
      </bottom>
      <diagonal/>
    </border>
    <border>
      <left/>
      <right style="thin">
        <color theme="3"/>
      </right>
      <top style="thin">
        <color indexed="64"/>
      </top>
      <bottom style="thin">
        <color indexed="64"/>
      </bottom>
      <diagonal/>
    </border>
    <border>
      <left style="thin">
        <color theme="0"/>
      </left>
      <right/>
      <top/>
      <bottom style="thin">
        <color indexed="64"/>
      </bottom>
      <diagonal/>
    </border>
    <border>
      <left style="thin">
        <color theme="7" tint="0.79998168889431442"/>
      </left>
      <right/>
      <top style="medium">
        <color indexed="64"/>
      </top>
      <bottom style="thin">
        <color indexed="64"/>
      </bottom>
      <diagonal/>
    </border>
    <border>
      <left style="thin">
        <color theme="7" tint="0.79998168889431442"/>
      </left>
      <right/>
      <top style="thin">
        <color indexed="64"/>
      </top>
      <bottom style="thin">
        <color indexed="64"/>
      </bottom>
      <diagonal/>
    </border>
    <border>
      <left style="thin">
        <color indexed="64"/>
      </left>
      <right style="thin">
        <color theme="7" tint="0.79998168889431442"/>
      </right>
      <top style="thin">
        <color indexed="64"/>
      </top>
      <bottom style="thin">
        <color indexed="64"/>
      </bottom>
      <diagonal/>
    </border>
    <border>
      <left/>
      <right style="thin">
        <color indexed="64"/>
      </right>
      <top/>
      <bottom style="medium">
        <color indexed="64"/>
      </bottom>
      <diagonal/>
    </border>
    <border>
      <left/>
      <right style="thin">
        <color indexed="64"/>
      </right>
      <top/>
      <bottom style="thin">
        <color theme="0"/>
      </bottom>
      <diagonal/>
    </border>
    <border>
      <left style="thin">
        <color theme="0"/>
      </left>
      <right style="thin">
        <color indexed="64"/>
      </right>
      <top style="thin">
        <color theme="0"/>
      </top>
      <bottom/>
      <diagonal/>
    </border>
    <border>
      <left style="thin">
        <color theme="0"/>
      </left>
      <right style="thin">
        <color indexed="64"/>
      </right>
      <top/>
      <bottom/>
      <diagonal/>
    </border>
    <border>
      <left style="thin">
        <color theme="0"/>
      </left>
      <right style="thin">
        <color indexed="64"/>
      </right>
      <top style="thin">
        <color theme="3"/>
      </top>
      <bottom style="thin">
        <color theme="3"/>
      </bottom>
      <diagonal/>
    </border>
    <border>
      <left style="thin">
        <color theme="0"/>
      </left>
      <right/>
      <top style="thin">
        <color indexed="64"/>
      </top>
      <bottom/>
      <diagonal/>
    </border>
    <border>
      <left style="thin">
        <color theme="0"/>
      </left>
      <right style="thin">
        <color indexed="64"/>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top style="medium">
        <color indexed="64"/>
      </top>
      <bottom style="thin">
        <color theme="1"/>
      </bottom>
      <diagonal/>
    </border>
    <border>
      <left style="thin">
        <color theme="7" tint="0.79998168889431442"/>
      </left>
      <right/>
      <top/>
      <bottom style="thin">
        <color indexed="64"/>
      </bottom>
      <diagonal/>
    </border>
    <border>
      <left/>
      <right style="thin">
        <color rgb="FFB2B2B2"/>
      </right>
      <top/>
      <bottom/>
      <diagonal/>
    </border>
    <border>
      <left style="thin">
        <color theme="0"/>
      </left>
      <right/>
      <top style="thin">
        <color theme="0"/>
      </top>
      <bottom style="thin">
        <color theme="0" tint="-0.249977111117893"/>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indexed="64"/>
      </left>
      <right style="thick">
        <color indexed="64"/>
      </right>
      <top style="medium">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thick">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rgb="FF99CC00"/>
      </left>
      <right style="thin">
        <color rgb="FF99CC00"/>
      </right>
      <top style="thin">
        <color rgb="FF99CC00"/>
      </top>
      <bottom style="thin">
        <color rgb="FF99CC00"/>
      </bottom>
      <diagonal/>
    </border>
    <border>
      <left style="thin">
        <color rgb="FF99CC00"/>
      </left>
      <right style="thin">
        <color rgb="FF99CC00"/>
      </right>
      <top/>
      <bottom/>
      <diagonal/>
    </border>
    <border>
      <left style="thin">
        <color rgb="FF99CC00"/>
      </left>
      <right style="thin">
        <color rgb="FF99CC00"/>
      </right>
      <top/>
      <bottom style="thin">
        <color rgb="FF99CC00"/>
      </bottom>
      <diagonal/>
    </border>
    <border>
      <left style="thin">
        <color rgb="FF99CC00"/>
      </left>
      <right style="thin">
        <color rgb="FF99CC00"/>
      </right>
      <top style="thin">
        <color theme="0"/>
      </top>
      <bottom style="thin">
        <color rgb="FF99CC00"/>
      </bottom>
      <diagonal/>
    </border>
    <border>
      <left style="thin">
        <color rgb="FF99CC00"/>
      </left>
      <right style="thin">
        <color rgb="FF99CC00"/>
      </right>
      <top style="thin">
        <color rgb="FF99CC00"/>
      </top>
      <bottom/>
      <diagonal/>
    </border>
    <border>
      <left style="thin">
        <color rgb="FF99CC00"/>
      </left>
      <right style="thin">
        <color rgb="FF99CC00"/>
      </right>
      <top style="double">
        <color theme="1"/>
      </top>
      <bottom style="thin">
        <color rgb="FF99CC00"/>
      </bottom>
      <diagonal/>
    </border>
    <border>
      <left style="thin">
        <color rgb="FF99CC00"/>
      </left>
      <right style="thin">
        <color rgb="FF99CC00"/>
      </right>
      <top style="double">
        <color theme="1"/>
      </top>
      <bottom style="thin">
        <color theme="0"/>
      </bottom>
      <diagonal/>
    </border>
    <border>
      <left style="thin">
        <color rgb="FF99CC00"/>
      </left>
      <right style="thin">
        <color rgb="FF99CC00"/>
      </right>
      <top style="thin">
        <color rgb="FF99CC00"/>
      </top>
      <bottom style="double">
        <color theme="1"/>
      </bottom>
      <diagonal/>
    </border>
    <border>
      <left style="thin">
        <color rgb="FF99CC00"/>
      </left>
      <right style="thin">
        <color rgb="FF99CC00"/>
      </right>
      <top style="thin">
        <color theme="1"/>
      </top>
      <bottom style="thin">
        <color rgb="FF99CC00"/>
      </bottom>
      <diagonal/>
    </border>
    <border>
      <left style="thin">
        <color rgb="FF99CC00"/>
      </left>
      <right/>
      <top/>
      <bottom style="thin">
        <color rgb="FF92D050"/>
      </bottom>
      <diagonal/>
    </border>
    <border>
      <left style="thin">
        <color rgb="FFB2B2B2"/>
      </left>
      <right style="thin">
        <color rgb="FFB2B2B2"/>
      </right>
      <top style="thin">
        <color rgb="FF92D050"/>
      </top>
      <bottom style="double">
        <color indexed="64"/>
      </bottom>
      <diagonal/>
    </border>
    <border>
      <left style="thin">
        <color rgb="FF99CC00"/>
      </left>
      <right/>
      <top style="thin">
        <color rgb="FF92D050"/>
      </top>
      <bottom/>
      <diagonal/>
    </border>
    <border>
      <left style="thin">
        <color rgb="FF99CC00"/>
      </left>
      <right style="thin">
        <color rgb="FF99CC00"/>
      </right>
      <top style="thin">
        <color rgb="FF92D050"/>
      </top>
      <bottom style="double">
        <color theme="1"/>
      </bottom>
      <diagonal/>
    </border>
    <border>
      <left style="thin">
        <color rgb="FF99CC00"/>
      </left>
      <right/>
      <top style="thin">
        <color rgb="FF92D050"/>
      </top>
      <bottom style="double">
        <color indexed="64"/>
      </bottom>
      <diagonal/>
    </border>
    <border>
      <left/>
      <right/>
      <top style="thin">
        <color rgb="FF92D050"/>
      </top>
      <bottom style="double">
        <color indexed="64"/>
      </bottom>
      <diagonal/>
    </border>
    <border>
      <left style="thin">
        <color rgb="FF99CC00"/>
      </left>
      <right/>
      <top/>
      <bottom/>
      <diagonal/>
    </border>
    <border>
      <left/>
      <right style="medium">
        <color theme="0"/>
      </right>
      <top style="thin">
        <color indexed="64"/>
      </top>
      <bottom style="thin">
        <color rgb="FF99CC00"/>
      </bottom>
      <diagonal/>
    </border>
    <border>
      <left/>
      <right/>
      <top style="thin">
        <color theme="0"/>
      </top>
      <bottom style="thin">
        <color indexed="64"/>
      </bottom>
      <diagonal/>
    </border>
    <border>
      <left style="thin">
        <color rgb="FF99CC00"/>
      </left>
      <right style="thin">
        <color rgb="FF99CC00"/>
      </right>
      <top style="thin">
        <color rgb="FF99CC00"/>
      </top>
      <bottom style="thin">
        <color indexed="64"/>
      </bottom>
      <diagonal/>
    </border>
    <border>
      <left style="thin">
        <color rgb="FF99CC00"/>
      </left>
      <right/>
      <top/>
      <bottom style="thin">
        <color indexed="64"/>
      </bottom>
      <diagonal/>
    </border>
    <border>
      <left style="thin">
        <color rgb="FF99CC00"/>
      </left>
      <right/>
      <top style="thin">
        <color rgb="FF99CC00"/>
      </top>
      <bottom/>
      <diagonal/>
    </border>
    <border>
      <left style="thin">
        <color rgb="FF99CC00"/>
      </left>
      <right style="thin">
        <color rgb="FFB2B2B2"/>
      </right>
      <top style="thin">
        <color rgb="FF99CC00"/>
      </top>
      <bottom style="thin">
        <color rgb="FFB2B2B2"/>
      </bottom>
      <diagonal/>
    </border>
    <border>
      <left style="thin">
        <color rgb="FF99CC00"/>
      </left>
      <right/>
      <top/>
      <bottom style="thin">
        <color rgb="FF99CC00"/>
      </bottom>
      <diagonal/>
    </border>
    <border>
      <left/>
      <right/>
      <top style="thin">
        <color theme="0"/>
      </top>
      <bottom style="thin">
        <color rgb="FF99CC00"/>
      </bottom>
      <diagonal/>
    </border>
    <border>
      <left style="thin">
        <color theme="0"/>
      </left>
      <right/>
      <top style="thin">
        <color rgb="FF99CC00"/>
      </top>
      <bottom/>
      <diagonal/>
    </border>
    <border>
      <left style="thin">
        <color rgb="FFB2B2B2"/>
      </left>
      <right style="thin">
        <color rgb="FFB2B2B2"/>
      </right>
      <top style="thin">
        <color rgb="FF99CC00"/>
      </top>
      <bottom style="thin">
        <color rgb="FFB2B2B2"/>
      </bottom>
      <diagonal/>
    </border>
    <border>
      <left/>
      <right/>
      <top/>
      <bottom style="thin">
        <color rgb="FF99CC00"/>
      </bottom>
      <diagonal/>
    </border>
    <border>
      <left style="thin">
        <color rgb="FF99CC00"/>
      </left>
      <right/>
      <top style="thin">
        <color indexed="64"/>
      </top>
      <bottom/>
      <diagonal/>
    </border>
    <border>
      <left style="thin">
        <color rgb="FF99CC00"/>
      </left>
      <right/>
      <top style="thin">
        <color indexed="64"/>
      </top>
      <bottom style="thin">
        <color indexed="64"/>
      </bottom>
      <diagonal/>
    </border>
    <border>
      <left style="thin">
        <color indexed="64"/>
      </left>
      <right/>
      <top style="thin">
        <color indexed="64"/>
      </top>
      <bottom style="thin">
        <color theme="0"/>
      </bottom>
      <diagonal/>
    </border>
    <border>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indexed="64"/>
      </left>
      <right/>
      <top/>
      <bottom style="thin">
        <color theme="3" tint="-0.249977111117893"/>
      </bottom>
      <diagonal/>
    </border>
  </borders>
  <cellStyleXfs count="25">
    <xf numFmtId="0" fontId="0"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5" fillId="4" borderId="1" applyFont="0" applyFill="0" applyBorder="0" applyAlignment="0" applyProtection="0">
      <alignment horizontal="center" wrapText="1"/>
    </xf>
    <xf numFmtId="0" fontId="7" fillId="0" borderId="0" applyNumberFormat="0" applyFill="0" applyBorder="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2" fillId="0" borderId="0" applyNumberFormat="0" applyFill="0" applyBorder="0" applyAlignment="0" applyProtection="0"/>
    <xf numFmtId="0" fontId="13" fillId="0" borderId="6" applyNumberFormat="0" applyFill="0" applyAlignment="0" applyProtection="0"/>
    <xf numFmtId="0" fontId="6" fillId="6" borderId="0" applyNumberFormat="0" applyBorder="0" applyAlignment="0" applyProtection="0"/>
    <xf numFmtId="0" fontId="11" fillId="5" borderId="5">
      <alignment wrapText="1"/>
    </xf>
    <xf numFmtId="0" fontId="27" fillId="11" borderId="0" applyNumberFormat="0" applyBorder="0" applyAlignment="0" applyProtection="0"/>
    <xf numFmtId="0" fontId="6" fillId="12" borderId="0" applyNumberFormat="0" applyBorder="0" applyAlignment="0" applyProtection="0"/>
    <xf numFmtId="0" fontId="27" fillId="13" borderId="0" applyNumberFormat="0" applyBorder="0" applyAlignment="0" applyProtection="0"/>
    <xf numFmtId="0" fontId="6" fillId="20" borderId="38" applyNumberFormat="0" applyFont="0" applyAlignment="0" applyProtection="0"/>
    <xf numFmtId="44" fontId="6" fillId="0" borderId="0" applyFont="0" applyFill="0" applyBorder="0" applyAlignment="0" applyProtection="0"/>
    <xf numFmtId="9" fontId="6" fillId="0" borderId="0" applyFont="0" applyFill="0" applyBorder="0" applyAlignment="0" applyProtection="0"/>
  </cellStyleXfs>
  <cellXfs count="927">
    <xf numFmtId="0" fontId="0" fillId="0" borderId="0" xfId="0"/>
    <xf numFmtId="0" fontId="4" fillId="0" borderId="0" xfId="0" applyFont="1"/>
    <xf numFmtId="0" fontId="2" fillId="0" borderId="0" xfId="0" applyFont="1"/>
    <xf numFmtId="0" fontId="2" fillId="2" borderId="0" xfId="0" applyFont="1" applyFill="1"/>
    <xf numFmtId="0" fontId="2" fillId="3" borderId="0" xfId="0" applyFont="1" applyFill="1"/>
    <xf numFmtId="0" fontId="4" fillId="2" borderId="0" xfId="0" applyFont="1" applyFill="1"/>
    <xf numFmtId="0" fontId="2" fillId="0" borderId="0" xfId="0" applyFont="1" applyAlignment="1">
      <alignment wrapText="1"/>
    </xf>
    <xf numFmtId="0" fontId="4" fillId="7" borderId="0" xfId="0" applyFont="1" applyFill="1"/>
    <xf numFmtId="0" fontId="16" fillId="8" borderId="0" xfId="0" applyFont="1" applyFill="1" applyBorder="1" applyAlignment="1">
      <alignment horizontal="left" vertical="center"/>
    </xf>
    <xf numFmtId="0" fontId="16" fillId="8" borderId="0" xfId="0" applyFont="1" applyFill="1" applyBorder="1" applyAlignment="1">
      <alignment horizontal="left" vertical="center" wrapText="1"/>
    </xf>
    <xf numFmtId="0" fontId="17" fillId="8" borderId="0" xfId="0" applyFont="1" applyFill="1" applyBorder="1" applyAlignment="1">
      <alignment horizontal="center" vertical="center"/>
    </xf>
    <xf numFmtId="0" fontId="9" fillId="0" borderId="3" xfId="12"/>
    <xf numFmtId="0" fontId="15" fillId="7" borderId="0" xfId="0" applyFont="1" applyFill="1" applyBorder="1" applyAlignment="1">
      <alignment vertical="center" wrapText="1"/>
    </xf>
    <xf numFmtId="0" fontId="22" fillId="7" borderId="0" xfId="0" applyFont="1" applyFill="1" applyBorder="1"/>
    <xf numFmtId="0" fontId="22" fillId="7" borderId="0" xfId="0" applyFont="1" applyFill="1" applyBorder="1" applyAlignment="1">
      <alignment wrapText="1"/>
    </xf>
    <xf numFmtId="0" fontId="19" fillId="7" borderId="0" xfId="1" applyFont="1" applyFill="1" applyBorder="1"/>
    <xf numFmtId="0" fontId="13" fillId="7" borderId="0" xfId="16" applyFill="1" applyBorder="1"/>
    <xf numFmtId="0" fontId="26" fillId="4" borderId="0" xfId="0" applyFont="1" applyFill="1"/>
    <xf numFmtId="0" fontId="14" fillId="10" borderId="0" xfId="0" applyFont="1" applyFill="1"/>
    <xf numFmtId="0" fontId="18" fillId="7" borderId="0" xfId="1" applyFont="1" applyFill="1" applyBorder="1" applyAlignment="1">
      <alignment wrapText="1"/>
    </xf>
    <xf numFmtId="0" fontId="18" fillId="7" borderId="0" xfId="1" applyNumberFormat="1" applyFont="1" applyFill="1" applyBorder="1"/>
    <xf numFmtId="164" fontId="18" fillId="7" borderId="0" xfId="1" applyNumberFormat="1" applyFont="1" applyFill="1" applyBorder="1"/>
    <xf numFmtId="0" fontId="2" fillId="0" borderId="0" xfId="0" applyFont="1" applyAlignment="1">
      <alignment horizontal="center" vertical="center"/>
    </xf>
    <xf numFmtId="0" fontId="22" fillId="7" borderId="0" xfId="0" applyFont="1" applyFill="1" applyBorder="1" applyAlignment="1">
      <alignment horizontal="center" vertical="center"/>
    </xf>
    <xf numFmtId="0" fontId="26" fillId="7" borderId="0" xfId="0" applyFont="1" applyFill="1"/>
    <xf numFmtId="164" fontId="25" fillId="10" borderId="9" xfId="0" applyNumberFormat="1" applyFont="1" applyFill="1" applyBorder="1" applyAlignment="1">
      <alignment horizontal="center" vertical="center"/>
    </xf>
    <xf numFmtId="0" fontId="6" fillId="12" borderId="1" xfId="20" applyBorder="1" applyAlignment="1">
      <alignment wrapText="1"/>
    </xf>
    <xf numFmtId="6" fontId="6" fillId="12" borderId="1" xfId="20" applyNumberFormat="1" applyBorder="1"/>
    <xf numFmtId="9" fontId="6" fillId="12" borderId="1" xfId="20" applyNumberFormat="1" applyBorder="1"/>
    <xf numFmtId="0" fontId="28" fillId="0" borderId="1" xfId="0" applyFont="1" applyBorder="1" applyAlignment="1">
      <alignment wrapText="1"/>
    </xf>
    <xf numFmtId="0" fontId="30" fillId="7" borderId="0" xfId="16" applyFont="1" applyFill="1" applyBorder="1" applyAlignment="1">
      <alignment wrapText="1"/>
    </xf>
    <xf numFmtId="0" fontId="30" fillId="7" borderId="0" xfId="16" applyFont="1" applyFill="1" applyBorder="1"/>
    <xf numFmtId="6" fontId="28" fillId="0" borderId="0" xfId="0" applyNumberFormat="1" applyFont="1" applyBorder="1" applyAlignment="1">
      <alignment horizontal="center" vertical="center"/>
    </xf>
    <xf numFmtId="0" fontId="6" fillId="12" borderId="1" xfId="20" applyBorder="1"/>
    <xf numFmtId="0" fontId="6" fillId="12" borderId="1" xfId="20" applyNumberFormat="1" applyBorder="1"/>
    <xf numFmtId="0" fontId="6" fillId="12" borderId="1" xfId="20" applyBorder="1" applyAlignment="1">
      <alignment horizontal="center"/>
    </xf>
    <xf numFmtId="0" fontId="6" fillId="12" borderId="1" xfId="20" applyBorder="1" applyAlignment="1">
      <alignment horizontal="center" wrapText="1"/>
    </xf>
    <xf numFmtId="0" fontId="2" fillId="14" borderId="0" xfId="0" applyFont="1" applyFill="1"/>
    <xf numFmtId="0" fontId="26" fillId="14" borderId="0" xfId="0" applyFont="1" applyFill="1"/>
    <xf numFmtId="0" fontId="25" fillId="14" borderId="7" xfId="16" applyFont="1" applyFill="1" applyBorder="1" applyAlignment="1">
      <alignment wrapText="1"/>
    </xf>
    <xf numFmtId="0" fontId="25" fillId="14" borderId="7" xfId="16" applyFont="1" applyFill="1" applyBorder="1"/>
    <xf numFmtId="6" fontId="24" fillId="14" borderId="7" xfId="0" applyNumberFormat="1" applyFont="1" applyFill="1" applyBorder="1" applyAlignment="1">
      <alignment horizontal="center" vertical="center"/>
    </xf>
    <xf numFmtId="0" fontId="24" fillId="14" borderId="7" xfId="1" applyFont="1" applyFill="1" applyBorder="1" applyAlignment="1">
      <alignment wrapText="1"/>
    </xf>
    <xf numFmtId="0" fontId="24" fillId="14" borderId="7" xfId="1" applyNumberFormat="1" applyFont="1" applyFill="1" applyBorder="1"/>
    <xf numFmtId="164" fontId="24" fillId="14" borderId="7" xfId="1" applyNumberFormat="1" applyFont="1" applyFill="1" applyBorder="1"/>
    <xf numFmtId="164" fontId="25" fillId="14" borderId="7" xfId="3" applyNumberFormat="1" applyFont="1" applyFill="1" applyBorder="1" applyAlignment="1">
      <alignment horizontal="center" vertical="center"/>
    </xf>
    <xf numFmtId="0" fontId="20" fillId="7" borderId="0" xfId="0" applyFont="1" applyFill="1" applyAlignment="1">
      <alignment horizontal="center" vertical="center" wrapText="1"/>
    </xf>
    <xf numFmtId="0" fontId="2" fillId="0" borderId="0" xfId="0" applyFont="1" applyBorder="1"/>
    <xf numFmtId="0" fontId="26" fillId="7" borderId="0" xfId="0" applyFont="1" applyFill="1" applyBorder="1"/>
    <xf numFmtId="0" fontId="4" fillId="7" borderId="0" xfId="0" applyFont="1" applyFill="1" applyBorder="1"/>
    <xf numFmtId="0" fontId="14" fillId="7" borderId="0" xfId="0" applyFont="1" applyFill="1" applyBorder="1" applyAlignment="1">
      <alignment horizontal="left" vertical="top" wrapText="1"/>
    </xf>
    <xf numFmtId="0" fontId="28" fillId="0" borderId="9" xfId="0" applyFont="1" applyBorder="1" applyAlignment="1">
      <alignment wrapText="1"/>
    </xf>
    <xf numFmtId="0" fontId="6" fillId="12" borderId="9" xfId="20" applyBorder="1" applyAlignment="1">
      <alignment wrapText="1"/>
    </xf>
    <xf numFmtId="6" fontId="6" fillId="12" borderId="9" xfId="20" applyNumberFormat="1" applyBorder="1"/>
    <xf numFmtId="0" fontId="25" fillId="10" borderId="0" xfId="0" applyFont="1" applyFill="1" applyBorder="1" applyAlignment="1">
      <alignment wrapText="1"/>
    </xf>
    <xf numFmtId="38" fontId="6" fillId="12" borderId="14" xfId="20" applyNumberFormat="1" applyBorder="1"/>
    <xf numFmtId="38" fontId="6" fillId="12" borderId="11" xfId="20" applyNumberFormat="1" applyBorder="1"/>
    <xf numFmtId="0" fontId="6" fillId="12" borderId="13" xfId="20" applyBorder="1" applyAlignment="1">
      <alignment wrapText="1"/>
    </xf>
    <xf numFmtId="0" fontId="6" fillId="12" borderId="9" xfId="20" applyBorder="1"/>
    <xf numFmtId="9" fontId="6" fillId="12" borderId="9" xfId="20" applyNumberFormat="1" applyBorder="1"/>
    <xf numFmtId="0" fontId="6" fillId="12" borderId="15" xfId="20" applyBorder="1" applyAlignment="1">
      <alignment wrapText="1"/>
    </xf>
    <xf numFmtId="0" fontId="6" fillId="12" borderId="15" xfId="20" applyBorder="1"/>
    <xf numFmtId="38" fontId="6" fillId="12" borderId="8" xfId="20" applyNumberFormat="1" applyBorder="1"/>
    <xf numFmtId="9" fontId="6" fillId="12" borderId="15" xfId="20" applyNumberFormat="1" applyBorder="1"/>
    <xf numFmtId="38" fontId="6" fillId="12" borderId="1" xfId="20" applyNumberFormat="1" applyBorder="1"/>
    <xf numFmtId="0" fontId="6" fillId="12" borderId="16" xfId="20" applyBorder="1" applyAlignment="1">
      <alignment wrapText="1"/>
    </xf>
    <xf numFmtId="0" fontId="6" fillId="12" borderId="9" xfId="20" applyNumberFormat="1" applyBorder="1"/>
    <xf numFmtId="0" fontId="2" fillId="0" borderId="0" xfId="0" applyFont="1" applyBorder="1" applyAlignment="1">
      <alignment wrapText="1"/>
    </xf>
    <xf numFmtId="0" fontId="4" fillId="0" borderId="0" xfId="0" applyFont="1" applyBorder="1"/>
    <xf numFmtId="0" fontId="14" fillId="0" borderId="0" xfId="0" applyFont="1" applyBorder="1"/>
    <xf numFmtId="0" fontId="36" fillId="0" borderId="0" xfId="0" applyFont="1" applyBorder="1" applyAlignment="1">
      <alignment horizontal="center" vertical="center"/>
    </xf>
    <xf numFmtId="0" fontId="9" fillId="0" borderId="0" xfId="12" applyBorder="1"/>
    <xf numFmtId="0" fontId="6" fillId="12" borderId="9" xfId="20" applyBorder="1" applyAlignment="1">
      <alignment horizontal="center" vertical="center"/>
    </xf>
    <xf numFmtId="0" fontId="6" fillId="12" borderId="32" xfId="20" applyBorder="1" applyAlignment="1">
      <alignment horizontal="center" vertical="center"/>
    </xf>
    <xf numFmtId="0" fontId="36" fillId="0" borderId="36" xfId="0" applyFont="1" applyBorder="1" applyAlignment="1" applyProtection="1">
      <alignment horizontal="center"/>
      <protection locked="0"/>
    </xf>
    <xf numFmtId="0" fontId="36" fillId="0" borderId="37" xfId="0" applyFont="1" applyBorder="1" applyAlignment="1">
      <alignment horizontal="center"/>
    </xf>
    <xf numFmtId="0" fontId="20" fillId="7" borderId="0" xfId="0" applyFont="1" applyFill="1" applyBorder="1" applyAlignment="1">
      <alignment horizontal="center" vertical="center" wrapText="1"/>
    </xf>
    <xf numFmtId="0" fontId="26" fillId="4" borderId="0" xfId="0" applyFont="1" applyFill="1" applyBorder="1"/>
    <xf numFmtId="0" fontId="2" fillId="3" borderId="0" xfId="0" applyFont="1" applyFill="1" applyBorder="1"/>
    <xf numFmtId="0" fontId="4" fillId="2" borderId="0" xfId="0" applyFont="1" applyFill="1" applyBorder="1"/>
    <xf numFmtId="0" fontId="2" fillId="14" borderId="0" xfId="0" applyFont="1" applyFill="1" applyBorder="1"/>
    <xf numFmtId="0" fontId="2" fillId="2" borderId="0" xfId="0" applyFont="1" applyFill="1" applyBorder="1"/>
    <xf numFmtId="0" fontId="26" fillId="14" borderId="0" xfId="0" applyFont="1" applyFill="1" applyBorder="1"/>
    <xf numFmtId="0" fontId="14" fillId="10" borderId="0" xfId="0" applyFont="1" applyFill="1" applyBorder="1"/>
    <xf numFmtId="0" fontId="42" fillId="0" borderId="22" xfId="0" applyFont="1" applyBorder="1" applyAlignment="1">
      <alignment horizontal="left" vertical="center"/>
    </xf>
    <xf numFmtId="0" fontId="42" fillId="0" borderId="19" xfId="0" applyFont="1" applyBorder="1" applyAlignment="1">
      <alignment horizontal="left" vertical="center"/>
    </xf>
    <xf numFmtId="0" fontId="2" fillId="0" borderId="34" xfId="0" applyFont="1" applyBorder="1" applyAlignment="1">
      <alignment horizontal="center" vertical="center"/>
    </xf>
    <xf numFmtId="0" fontId="19" fillId="7" borderId="21" xfId="15" applyFont="1" applyFill="1" applyBorder="1" applyAlignment="1">
      <alignment horizontal="center" wrapText="1"/>
    </xf>
    <xf numFmtId="0" fontId="19" fillId="7" borderId="0" xfId="15" applyFont="1" applyFill="1" applyAlignment="1">
      <alignment horizontal="center" wrapText="1"/>
    </xf>
    <xf numFmtId="0" fontId="19" fillId="7" borderId="0" xfId="15" applyFont="1" applyFill="1" applyBorder="1" applyAlignment="1">
      <alignment horizontal="center" wrapText="1"/>
    </xf>
    <xf numFmtId="0" fontId="19" fillId="7" borderId="0" xfId="15" applyFont="1" applyFill="1" applyAlignment="1">
      <alignment horizontal="center"/>
    </xf>
    <xf numFmtId="0" fontId="19" fillId="7" borderId="20" xfId="15" applyFont="1" applyFill="1" applyBorder="1" applyAlignment="1">
      <alignment horizontal="center"/>
    </xf>
    <xf numFmtId="0" fontId="19" fillId="7" borderId="22" xfId="15" applyFont="1" applyFill="1" applyBorder="1" applyAlignment="1">
      <alignment horizontal="center" vertical="center"/>
    </xf>
    <xf numFmtId="0" fontId="29" fillId="9" borderId="1" xfId="12" applyFont="1" applyFill="1" applyBorder="1" applyAlignment="1">
      <alignment horizontal="center" vertical="center" wrapText="1"/>
    </xf>
    <xf numFmtId="0" fontId="29" fillId="9" borderId="1" xfId="12" applyFont="1" applyFill="1" applyBorder="1" applyAlignment="1">
      <alignment horizontal="center" vertical="center"/>
    </xf>
    <xf numFmtId="0" fontId="26" fillId="9" borderId="0" xfId="0" applyFont="1" applyFill="1" applyBorder="1" applyAlignment="1">
      <alignment wrapText="1"/>
    </xf>
    <xf numFmtId="0" fontId="26" fillId="9" borderId="0" xfId="0" applyFont="1" applyFill="1" applyBorder="1"/>
    <xf numFmtId="0" fontId="26" fillId="9" borderId="29" xfId="0" applyFont="1" applyFill="1" applyBorder="1"/>
    <xf numFmtId="0" fontId="26" fillId="9" borderId="0" xfId="0" applyFont="1" applyFill="1" applyBorder="1" applyAlignment="1">
      <alignment horizontal="center" vertical="center"/>
    </xf>
    <xf numFmtId="0" fontId="29" fillId="19" borderId="1" xfId="12" applyFont="1" applyFill="1" applyBorder="1"/>
    <xf numFmtId="0" fontId="44" fillId="9" borderId="1" xfId="11" applyFont="1" applyFill="1" applyBorder="1" applyAlignment="1">
      <alignment vertical="center" wrapText="1"/>
    </xf>
    <xf numFmtId="0" fontId="45" fillId="9" borderId="1" xfId="12" applyFont="1" applyFill="1" applyBorder="1" applyAlignment="1">
      <alignment horizontal="center" vertical="center" wrapText="1"/>
    </xf>
    <xf numFmtId="0" fontId="45" fillId="9" borderId="11" xfId="12" applyFont="1" applyFill="1" applyBorder="1" applyAlignment="1">
      <alignment horizontal="center" vertical="center" wrapText="1"/>
    </xf>
    <xf numFmtId="0" fontId="28" fillId="0" borderId="15" xfId="0" applyFont="1" applyBorder="1" applyAlignment="1">
      <alignment wrapText="1"/>
    </xf>
    <xf numFmtId="0" fontId="6" fillId="7" borderId="10" xfId="20" applyFill="1" applyBorder="1" applyAlignment="1">
      <alignment wrapText="1"/>
    </xf>
    <xf numFmtId="0" fontId="6" fillId="7" borderId="10" xfId="20" applyFill="1" applyBorder="1"/>
    <xf numFmtId="38" fontId="6" fillId="7" borderId="10" xfId="20" applyNumberFormat="1" applyFill="1" applyBorder="1"/>
    <xf numFmtId="9" fontId="6" fillId="7" borderId="10" xfId="20" applyNumberFormat="1" applyFill="1" applyBorder="1"/>
    <xf numFmtId="0" fontId="25" fillId="14" borderId="10" xfId="19" applyFont="1" applyFill="1" applyBorder="1"/>
    <xf numFmtId="164" fontId="25" fillId="14" borderId="10" xfId="19" applyNumberFormat="1" applyFont="1" applyFill="1" applyBorder="1" applyAlignment="1">
      <alignment horizontal="center" vertical="center"/>
    </xf>
    <xf numFmtId="0" fontId="0" fillId="0" borderId="0" xfId="0" applyAlignment="1">
      <alignment horizontal="left" indent="1"/>
    </xf>
    <xf numFmtId="0" fontId="22" fillId="0" borderId="0" xfId="0" applyFont="1" applyAlignment="1">
      <alignment wrapText="1"/>
    </xf>
    <xf numFmtId="0" fontId="0" fillId="0" borderId="0" xfId="0" applyAlignment="1">
      <alignment horizontal="center"/>
    </xf>
    <xf numFmtId="0" fontId="22" fillId="9" borderId="25" xfId="0" applyFont="1" applyFill="1" applyBorder="1" applyAlignment="1">
      <alignment wrapText="1"/>
    </xf>
    <xf numFmtId="0" fontId="46" fillId="7" borderId="28" xfId="0" applyFont="1" applyFill="1" applyBorder="1" applyAlignment="1"/>
    <xf numFmtId="0" fontId="47" fillId="0" borderId="0" xfId="0" applyFont="1"/>
    <xf numFmtId="6" fontId="24" fillId="13" borderId="9" xfId="21" applyNumberFormat="1" applyFont="1" applyBorder="1" applyAlignment="1">
      <alignment horizontal="center" vertical="center"/>
    </xf>
    <xf numFmtId="6" fontId="24" fillId="13" borderId="1" xfId="21" applyNumberFormat="1" applyFont="1" applyBorder="1" applyAlignment="1">
      <alignment horizontal="center" vertical="center"/>
    </xf>
    <xf numFmtId="0" fontId="34" fillId="19" borderId="1" xfId="12" applyFont="1" applyFill="1" applyBorder="1" applyAlignment="1">
      <alignment horizontal="center" vertical="center"/>
    </xf>
    <xf numFmtId="164" fontId="24" fillId="13" borderId="1" xfId="21" applyNumberFormat="1" applyFont="1" applyBorder="1" applyAlignment="1">
      <alignment horizontal="center" vertical="center"/>
    </xf>
    <xf numFmtId="0" fontId="25" fillId="10" borderId="0" xfId="0" applyFont="1" applyFill="1" applyBorder="1"/>
    <xf numFmtId="0" fontId="6" fillId="16" borderId="19" xfId="20" applyFill="1" applyBorder="1" applyAlignment="1">
      <alignment horizontal="center" vertical="center"/>
    </xf>
    <xf numFmtId="0" fontId="47" fillId="7" borderId="0" xfId="22" applyFont="1" applyFill="1" applyBorder="1"/>
    <xf numFmtId="0" fontId="47" fillId="7" borderId="0" xfId="22" applyFont="1" applyFill="1" applyBorder="1" applyAlignment="1">
      <alignment vertical="top" wrapText="1"/>
    </xf>
    <xf numFmtId="0" fontId="22" fillId="0" borderId="0" xfId="0" applyFont="1" applyBorder="1" applyAlignment="1">
      <alignment wrapText="1"/>
    </xf>
    <xf numFmtId="0" fontId="47" fillId="7" borderId="0" xfId="22" applyFont="1" applyFill="1" applyBorder="1" applyAlignment="1">
      <alignment wrapText="1"/>
    </xf>
    <xf numFmtId="0" fontId="47" fillId="7" borderId="0" xfId="22" applyFont="1" applyFill="1" applyBorder="1" applyAlignment="1" applyProtection="1">
      <alignment horizontal="left" vertical="center"/>
      <protection locked="0"/>
    </xf>
    <xf numFmtId="0" fontId="47" fillId="7" borderId="0" xfId="22" applyFont="1" applyFill="1" applyBorder="1" applyAlignment="1" applyProtection="1">
      <alignment horizontal="center" vertical="center"/>
      <protection locked="0"/>
    </xf>
    <xf numFmtId="49" fontId="47" fillId="7" borderId="0" xfId="22" applyNumberFormat="1" applyFont="1" applyFill="1" applyBorder="1"/>
    <xf numFmtId="0" fontId="47" fillId="7" borderId="0" xfId="22" applyFont="1" applyFill="1" applyBorder="1" applyAlignment="1">
      <alignment horizontal="left" vertical="top" wrapText="1"/>
    </xf>
    <xf numFmtId="0" fontId="47" fillId="7" borderId="0" xfId="22" applyFont="1" applyFill="1" applyBorder="1" applyAlignment="1">
      <alignment horizontal="left" vertical="top"/>
    </xf>
    <xf numFmtId="0" fontId="0" fillId="0" borderId="30" xfId="0" applyBorder="1"/>
    <xf numFmtId="0" fontId="49" fillId="0" borderId="0" xfId="0" applyFont="1" applyBorder="1" applyAlignment="1">
      <alignment horizontal="left" indent="2"/>
    </xf>
    <xf numFmtId="0" fontId="22" fillId="0" borderId="22" xfId="0" applyFont="1" applyBorder="1" applyAlignment="1">
      <alignment wrapText="1"/>
    </xf>
    <xf numFmtId="0" fontId="23" fillId="19" borderId="34" xfId="0" applyFont="1" applyFill="1" applyBorder="1" applyAlignment="1">
      <alignment horizontal="left" vertical="top" wrapText="1"/>
    </xf>
    <xf numFmtId="0" fontId="47" fillId="7" borderId="0" xfId="22" applyFont="1" applyFill="1" applyBorder="1" applyAlignment="1">
      <alignment horizontal="left" vertical="center" wrapText="1"/>
    </xf>
    <xf numFmtId="0" fontId="47" fillId="7" borderId="0" xfId="22" applyFont="1" applyFill="1" applyBorder="1" applyAlignment="1">
      <alignment horizontal="left" wrapText="1"/>
    </xf>
    <xf numFmtId="0" fontId="6" fillId="12" borderId="32" xfId="20" applyBorder="1" applyAlignment="1">
      <alignment horizontal="center"/>
    </xf>
    <xf numFmtId="0" fontId="47" fillId="7" borderId="0" xfId="22" applyFont="1" applyFill="1" applyBorder="1" applyAlignment="1">
      <alignment horizontal="left" vertical="center"/>
    </xf>
    <xf numFmtId="0" fontId="2" fillId="0" borderId="0" xfId="0" applyFont="1" applyAlignment="1">
      <alignment horizontal="left" vertical="top" wrapText="1"/>
    </xf>
    <xf numFmtId="0" fontId="14" fillId="4" borderId="18" xfId="0" applyFont="1" applyFill="1" applyBorder="1" applyAlignment="1">
      <alignment horizontal="left" vertical="center" indent="14"/>
    </xf>
    <xf numFmtId="9" fontId="6" fillId="12" borderId="1" xfId="20" applyNumberFormat="1" applyBorder="1" applyAlignment="1">
      <alignment horizontal="center"/>
    </xf>
    <xf numFmtId="0" fontId="6" fillId="7" borderId="10" xfId="20" applyFill="1" applyBorder="1" applyAlignment="1">
      <alignment horizontal="center"/>
    </xf>
    <xf numFmtId="0" fontId="6" fillId="12" borderId="9" xfId="20" applyBorder="1" applyAlignment="1">
      <alignment horizontal="center"/>
    </xf>
    <xf numFmtId="0" fontId="6" fillId="12" borderId="15" xfId="20" applyBorder="1" applyAlignment="1">
      <alignment horizontal="center"/>
    </xf>
    <xf numFmtId="0" fontId="25" fillId="14" borderId="7" xfId="16" applyFont="1" applyFill="1" applyBorder="1" applyAlignment="1">
      <alignment horizontal="center"/>
    </xf>
    <xf numFmtId="164" fontId="6" fillId="12" borderId="1" xfId="20" applyNumberFormat="1" applyBorder="1" applyAlignment="1">
      <alignment horizontal="center"/>
    </xf>
    <xf numFmtId="0" fontId="26" fillId="14" borderId="7" xfId="0" applyFont="1" applyFill="1" applyBorder="1" applyAlignment="1">
      <alignment horizontal="center"/>
    </xf>
    <xf numFmtId="164" fontId="21" fillId="7" borderId="0" xfId="3" applyNumberFormat="1" applyFont="1" applyFill="1" applyBorder="1" applyAlignment="1">
      <alignment horizontal="center" vertical="center"/>
    </xf>
    <xf numFmtId="164" fontId="6" fillId="12" borderId="9" xfId="20" applyNumberFormat="1" applyBorder="1" applyAlignment="1">
      <alignment horizontal="center"/>
    </xf>
    <xf numFmtId="0" fontId="36" fillId="0" borderId="22" xfId="0" applyFont="1" applyBorder="1" applyAlignment="1">
      <alignment horizontal="center" vertical="center"/>
    </xf>
    <xf numFmtId="0" fontId="36" fillId="0" borderId="20" xfId="0" applyFont="1" applyBorder="1" applyAlignment="1">
      <alignment horizontal="center" vertical="center"/>
    </xf>
    <xf numFmtId="0" fontId="6" fillId="12" borderId="16" xfId="20" applyBorder="1" applyAlignment="1">
      <alignment horizontal="center"/>
    </xf>
    <xf numFmtId="0" fontId="29" fillId="19" borderId="1" xfId="12" applyFont="1" applyFill="1" applyBorder="1" applyAlignment="1">
      <alignment horizontal="center"/>
    </xf>
    <xf numFmtId="0" fontId="25" fillId="14" borderId="10" xfId="19" applyFont="1" applyFill="1" applyBorder="1" applyAlignment="1">
      <alignment horizontal="center"/>
    </xf>
    <xf numFmtId="0" fontId="22" fillId="7" borderId="0" xfId="0" applyFont="1" applyFill="1" applyBorder="1" applyAlignment="1">
      <alignment horizontal="center"/>
    </xf>
    <xf numFmtId="0" fontId="25" fillId="10" borderId="0" xfId="0" applyFont="1" applyFill="1" applyBorder="1" applyAlignment="1">
      <alignment horizontal="center"/>
    </xf>
    <xf numFmtId="0" fontId="19" fillId="7" borderId="0" xfId="15" applyFont="1" applyFill="1" applyAlignment="1">
      <alignment horizontal="center" vertical="center" wrapText="1"/>
    </xf>
    <xf numFmtId="0" fontId="18" fillId="7" borderId="0" xfId="1" applyFont="1" applyFill="1" applyBorder="1" applyAlignment="1">
      <alignment horizontal="center" wrapText="1"/>
    </xf>
    <xf numFmtId="0" fontId="18" fillId="7" borderId="0" xfId="1" applyNumberFormat="1" applyFont="1" applyFill="1" applyBorder="1" applyAlignment="1">
      <alignment horizontal="center"/>
    </xf>
    <xf numFmtId="164" fontId="18" fillId="7" borderId="0" xfId="1" applyNumberFormat="1" applyFont="1" applyFill="1" applyBorder="1" applyAlignment="1">
      <alignment horizontal="center"/>
    </xf>
    <xf numFmtId="0" fontId="6" fillId="12" borderId="16" xfId="20" applyBorder="1" applyAlignment="1">
      <alignment horizontal="center" wrapText="1"/>
    </xf>
    <xf numFmtId="0" fontId="30" fillId="7" borderId="0" xfId="16" applyFont="1" applyFill="1" applyBorder="1" applyAlignment="1">
      <alignment horizontal="center" vertical="center" wrapText="1"/>
    </xf>
    <xf numFmtId="0" fontId="30" fillId="7" borderId="0" xfId="16" applyFont="1" applyFill="1" applyBorder="1" applyAlignment="1">
      <alignment horizontal="center" wrapText="1"/>
    </xf>
    <xf numFmtId="0" fontId="30" fillId="7" borderId="0" xfId="16" applyFont="1" applyFill="1" applyBorder="1" applyAlignment="1">
      <alignment horizontal="center"/>
    </xf>
    <xf numFmtId="0" fontId="36" fillId="0" borderId="20" xfId="0" applyFont="1" applyBorder="1" applyAlignment="1">
      <alignment horizontal="center"/>
    </xf>
    <xf numFmtId="0" fontId="36" fillId="0" borderId="19" xfId="0" applyFont="1" applyBorder="1" applyAlignment="1">
      <alignment horizontal="center"/>
    </xf>
    <xf numFmtId="0" fontId="36" fillId="0" borderId="22" xfId="0" applyFont="1" applyBorder="1" applyAlignment="1">
      <alignment horizontal="center"/>
    </xf>
    <xf numFmtId="0" fontId="36" fillId="0" borderId="39" xfId="0" applyFont="1" applyBorder="1" applyAlignment="1">
      <alignment horizontal="center" vertical="center"/>
    </xf>
    <xf numFmtId="0" fontId="36" fillId="0" borderId="36" xfId="0" applyFont="1" applyBorder="1" applyAlignment="1">
      <alignment horizontal="center"/>
    </xf>
    <xf numFmtId="0" fontId="36" fillId="0" borderId="0" xfId="0" applyFont="1" applyBorder="1" applyAlignment="1">
      <alignment horizontal="center"/>
    </xf>
    <xf numFmtId="0" fontId="28" fillId="7" borderId="10" xfId="0" applyFont="1" applyFill="1" applyBorder="1" applyAlignment="1">
      <alignment horizontal="center"/>
    </xf>
    <xf numFmtId="0" fontId="47" fillId="7" borderId="0" xfId="0" applyFont="1" applyFill="1" applyBorder="1" applyAlignment="1">
      <alignment wrapText="1"/>
    </xf>
    <xf numFmtId="0" fontId="47" fillId="7" borderId="0" xfId="0" applyFont="1" applyFill="1" applyBorder="1" applyAlignment="1">
      <alignment horizontal="left"/>
    </xf>
    <xf numFmtId="0" fontId="29" fillId="9" borderId="12" xfId="12" applyFont="1" applyFill="1" applyBorder="1" applyAlignment="1">
      <alignment horizontal="center" vertical="center" wrapText="1"/>
    </xf>
    <xf numFmtId="0" fontId="29" fillId="9" borderId="12" xfId="12" applyFont="1" applyFill="1" applyBorder="1" applyAlignment="1">
      <alignment horizontal="center" vertical="center"/>
    </xf>
    <xf numFmtId="164" fontId="24" fillId="13" borderId="9" xfId="21" applyNumberFormat="1" applyFont="1" applyBorder="1" applyAlignment="1">
      <alignment horizontal="center" vertical="center"/>
    </xf>
    <xf numFmtId="0" fontId="6" fillId="12" borderId="15" xfId="20" applyBorder="1" applyAlignment="1">
      <alignment horizontal="center" wrapText="1"/>
    </xf>
    <xf numFmtId="164" fontId="6" fillId="12" borderId="15" xfId="20" applyNumberFormat="1" applyBorder="1" applyAlignment="1">
      <alignment horizontal="center"/>
    </xf>
    <xf numFmtId="164" fontId="24" fillId="13" borderId="15" xfId="21" applyNumberFormat="1" applyFont="1" applyBorder="1" applyAlignment="1">
      <alignment horizontal="center" vertical="center"/>
    </xf>
    <xf numFmtId="0" fontId="29" fillId="0" borderId="11" xfId="12" applyFont="1" applyFill="1" applyBorder="1"/>
    <xf numFmtId="0" fontId="29" fillId="9" borderId="15" xfId="12" applyFont="1" applyFill="1" applyBorder="1" applyAlignment="1">
      <alignment horizontal="center" vertical="center" wrapText="1"/>
    </xf>
    <xf numFmtId="0" fontId="29" fillId="9" borderId="15" xfId="12" applyFont="1" applyFill="1" applyBorder="1" applyAlignment="1">
      <alignment horizontal="center" vertical="center"/>
    </xf>
    <xf numFmtId="0" fontId="28" fillId="7" borderId="13" xfId="0" applyFont="1" applyFill="1" applyBorder="1" applyAlignment="1">
      <alignment horizontal="center" vertical="center"/>
    </xf>
    <xf numFmtId="6" fontId="24" fillId="13" borderId="15" xfId="21" applyNumberFormat="1" applyFont="1" applyBorder="1" applyAlignment="1">
      <alignment horizontal="center" vertical="center"/>
    </xf>
    <xf numFmtId="0" fontId="29" fillId="7" borderId="11" xfId="12" applyFont="1" applyFill="1" applyBorder="1" applyAlignment="1">
      <alignment wrapText="1"/>
    </xf>
    <xf numFmtId="6" fontId="24" fillId="7" borderId="13" xfId="21" applyNumberFormat="1" applyFont="1" applyFill="1" applyBorder="1" applyAlignment="1">
      <alignment horizontal="center" vertical="center"/>
    </xf>
    <xf numFmtId="6" fontId="24" fillId="7" borderId="10" xfId="21" applyNumberFormat="1" applyFont="1" applyFill="1" applyBorder="1" applyAlignment="1">
      <alignment horizontal="center" vertical="center"/>
    </xf>
    <xf numFmtId="0" fontId="25" fillId="7" borderId="10" xfId="16" applyFont="1" applyFill="1" applyBorder="1" applyAlignment="1">
      <alignment horizontal="center"/>
    </xf>
    <xf numFmtId="164" fontId="6" fillId="7" borderId="10" xfId="20" applyNumberFormat="1" applyFill="1" applyBorder="1" applyAlignment="1">
      <alignment horizontal="center"/>
    </xf>
    <xf numFmtId="164" fontId="24" fillId="7" borderId="13" xfId="21" applyNumberFormat="1" applyFont="1" applyFill="1" applyBorder="1" applyAlignment="1">
      <alignment horizontal="center" vertical="center"/>
    </xf>
    <xf numFmtId="0" fontId="32" fillId="7" borderId="10" xfId="1" applyFont="1" applyFill="1" applyBorder="1" applyAlignment="1">
      <alignment horizontal="center" wrapText="1"/>
    </xf>
    <xf numFmtId="164" fontId="32" fillId="7" borderId="10" xfId="1" applyNumberFormat="1" applyFont="1" applyFill="1" applyBorder="1" applyAlignment="1">
      <alignment horizontal="center"/>
    </xf>
    <xf numFmtId="164" fontId="32" fillId="7" borderId="13" xfId="3" applyNumberFormat="1" applyFont="1" applyFill="1" applyBorder="1" applyAlignment="1">
      <alignment horizontal="center" vertical="center"/>
    </xf>
    <xf numFmtId="0" fontId="25" fillId="14" borderId="10" xfId="0" applyFont="1" applyFill="1" applyBorder="1" applyAlignment="1">
      <alignment wrapText="1"/>
    </xf>
    <xf numFmtId="0" fontId="25" fillId="14" borderId="11" xfId="16" applyFont="1" applyFill="1" applyBorder="1" applyAlignment="1">
      <alignment wrapText="1"/>
    </xf>
    <xf numFmtId="0" fontId="6" fillId="12" borderId="45" xfId="20" applyBorder="1" applyAlignment="1">
      <alignment horizontal="center" vertical="center"/>
    </xf>
    <xf numFmtId="6" fontId="25" fillId="14" borderId="41" xfId="0" applyNumberFormat="1" applyFont="1" applyFill="1" applyBorder="1" applyAlignment="1">
      <alignment horizontal="center" vertical="center"/>
    </xf>
    <xf numFmtId="0" fontId="34" fillId="9" borderId="9" xfId="0" applyFont="1" applyFill="1" applyBorder="1" applyAlignment="1">
      <alignment horizontal="center" vertical="center" wrapText="1"/>
    </xf>
    <xf numFmtId="0" fontId="34" fillId="9" borderId="9" xfId="0" applyFont="1" applyFill="1" applyBorder="1" applyAlignment="1">
      <alignment horizontal="center" vertical="center"/>
    </xf>
    <xf numFmtId="0" fontId="52" fillId="9" borderId="9" xfId="12" applyFont="1" applyFill="1" applyBorder="1" applyAlignment="1">
      <alignment horizontal="center" vertical="center"/>
    </xf>
    <xf numFmtId="0" fontId="34" fillId="9" borderId="9" xfId="12" applyFont="1" applyFill="1" applyBorder="1" applyAlignment="1">
      <alignment horizontal="center"/>
    </xf>
    <xf numFmtId="0" fontId="34" fillId="9" borderId="9" xfId="12" applyFont="1" applyFill="1" applyBorder="1" applyAlignment="1">
      <alignment horizontal="center" vertical="center"/>
    </xf>
    <xf numFmtId="0" fontId="2" fillId="7" borderId="17" xfId="0" applyFont="1" applyFill="1" applyBorder="1" applyAlignment="1">
      <alignment horizontal="center"/>
    </xf>
    <xf numFmtId="6" fontId="24" fillId="13" borderId="12" xfId="21" applyNumberFormat="1" applyFont="1" applyBorder="1" applyAlignment="1">
      <alignment horizontal="center" vertical="center"/>
    </xf>
    <xf numFmtId="0" fontId="6" fillId="7" borderId="10" xfId="20" applyFill="1" applyBorder="1" applyAlignment="1">
      <alignment horizontal="center" vertical="center"/>
    </xf>
    <xf numFmtId="0" fontId="29" fillId="7" borderId="10" xfId="12" applyFont="1" applyFill="1" applyBorder="1" applyAlignment="1">
      <alignment horizontal="center" vertical="center"/>
    </xf>
    <xf numFmtId="0" fontId="25" fillId="14" borderId="13" xfId="0" applyFont="1" applyFill="1" applyBorder="1" applyAlignment="1">
      <alignment horizontal="center"/>
    </xf>
    <xf numFmtId="6" fontId="28" fillId="7" borderId="13" xfId="0" applyNumberFormat="1" applyFont="1" applyFill="1" applyBorder="1" applyAlignment="1">
      <alignment horizontal="center" vertical="center"/>
    </xf>
    <xf numFmtId="0" fontId="31" fillId="9" borderId="8" xfId="11" applyFont="1" applyFill="1" applyBorder="1" applyAlignment="1">
      <alignment vertical="center" wrapText="1"/>
    </xf>
    <xf numFmtId="0" fontId="34" fillId="9" borderId="40" xfId="0" applyFont="1" applyFill="1" applyBorder="1" applyAlignment="1">
      <alignment horizontal="center" vertical="center"/>
    </xf>
    <xf numFmtId="6" fontId="6" fillId="12" borderId="15" xfId="20" applyNumberFormat="1" applyBorder="1"/>
    <xf numFmtId="9" fontId="6" fillId="12" borderId="15" xfId="20" applyNumberFormat="1" applyBorder="1" applyAlignment="1">
      <alignment horizontal="center"/>
    </xf>
    <xf numFmtId="9" fontId="6" fillId="12" borderId="9" xfId="20" applyNumberFormat="1" applyBorder="1" applyAlignment="1">
      <alignment horizontal="center"/>
    </xf>
    <xf numFmtId="0" fontId="22" fillId="7" borderId="10" xfId="0" applyFont="1" applyFill="1" applyBorder="1"/>
    <xf numFmtId="38" fontId="22" fillId="7" borderId="10" xfId="0" applyNumberFormat="1" applyFont="1" applyFill="1" applyBorder="1"/>
    <xf numFmtId="9" fontId="22" fillId="7" borderId="10" xfId="0" applyNumberFormat="1" applyFont="1" applyFill="1" applyBorder="1"/>
    <xf numFmtId="0" fontId="0" fillId="7" borderId="10" xfId="17" applyFont="1" applyFill="1" applyBorder="1" applyAlignment="1">
      <alignment wrapText="1"/>
    </xf>
    <xf numFmtId="0" fontId="25" fillId="7" borderId="10" xfId="16" applyFont="1" applyFill="1" applyBorder="1" applyAlignment="1">
      <alignment wrapText="1"/>
    </xf>
    <xf numFmtId="0" fontId="25" fillId="7" borderId="10" xfId="16" applyFont="1" applyFill="1" applyBorder="1"/>
    <xf numFmtId="6" fontId="25" fillId="7" borderId="13" xfId="16" applyNumberFormat="1" applyFont="1" applyFill="1" applyBorder="1" applyAlignment="1">
      <alignment horizontal="center" vertical="center"/>
    </xf>
    <xf numFmtId="0" fontId="25" fillId="14" borderId="10" xfId="16" applyFont="1" applyFill="1" applyBorder="1" applyAlignment="1">
      <alignment wrapText="1"/>
    </xf>
    <xf numFmtId="0" fontId="25" fillId="14" borderId="10" xfId="16" applyFont="1" applyFill="1" applyBorder="1"/>
    <xf numFmtId="0" fontId="25" fillId="14" borderId="10" xfId="16" applyFont="1" applyFill="1" applyBorder="1" applyAlignment="1">
      <alignment horizontal="center"/>
    </xf>
    <xf numFmtId="7" fontId="25" fillId="14" borderId="13" xfId="23" applyNumberFormat="1" applyFont="1" applyFill="1" applyBorder="1" applyAlignment="1">
      <alignment horizontal="center" vertical="center"/>
    </xf>
    <xf numFmtId="7" fontId="25" fillId="7" borderId="13" xfId="23" applyNumberFormat="1" applyFont="1" applyFill="1" applyBorder="1" applyAlignment="1">
      <alignment horizontal="center" vertical="center"/>
    </xf>
    <xf numFmtId="0" fontId="6" fillId="12" borderId="15" xfId="20" applyNumberFormat="1" applyBorder="1"/>
    <xf numFmtId="0" fontId="6" fillId="7" borderId="10" xfId="20" applyNumberFormat="1" applyFill="1" applyBorder="1"/>
    <xf numFmtId="0" fontId="29" fillId="7" borderId="10" xfId="12" applyFont="1" applyFill="1" applyBorder="1" applyAlignment="1">
      <alignment horizontal="center"/>
    </xf>
    <xf numFmtId="0" fontId="6" fillId="12" borderId="41" xfId="20" applyBorder="1" applyAlignment="1">
      <alignment wrapText="1"/>
    </xf>
    <xf numFmtId="0" fontId="28" fillId="19" borderId="10" xfId="0" applyFont="1" applyFill="1" applyBorder="1"/>
    <xf numFmtId="0" fontId="28" fillId="19" borderId="10" xfId="0" applyFont="1" applyFill="1" applyBorder="1" applyAlignment="1">
      <alignment horizontal="center"/>
    </xf>
    <xf numFmtId="0" fontId="28" fillId="7" borderId="10" xfId="0" applyFont="1" applyFill="1" applyBorder="1"/>
    <xf numFmtId="0" fontId="29" fillId="7" borderId="10" xfId="12" applyFont="1" applyFill="1" applyBorder="1"/>
    <xf numFmtId="0" fontId="22" fillId="7" borderId="13" xfId="0" applyFont="1" applyFill="1" applyBorder="1" applyAlignment="1">
      <alignment horizontal="center" vertical="center"/>
    </xf>
    <xf numFmtId="0" fontId="24" fillId="7" borderId="13" xfId="5" applyFont="1" applyFill="1" applyBorder="1" applyAlignment="1">
      <alignment vertical="center"/>
    </xf>
    <xf numFmtId="0" fontId="22" fillId="7" borderId="17" xfId="0" applyFont="1" applyFill="1" applyBorder="1" applyAlignment="1">
      <alignment wrapText="1"/>
    </xf>
    <xf numFmtId="0" fontId="22" fillId="7" borderId="17" xfId="0" applyFont="1" applyFill="1" applyBorder="1"/>
    <xf numFmtId="0" fontId="22" fillId="7" borderId="17" xfId="0" applyFont="1" applyFill="1" applyBorder="1" applyAlignment="1">
      <alignment horizontal="center"/>
    </xf>
    <xf numFmtId="0" fontId="25" fillId="14" borderId="10" xfId="0" applyFont="1" applyFill="1" applyBorder="1"/>
    <xf numFmtId="0" fontId="24" fillId="7" borderId="17" xfId="5" applyFont="1" applyFill="1" applyBorder="1" applyAlignment="1">
      <alignment wrapText="1"/>
    </xf>
    <xf numFmtId="0" fontId="31" fillId="9" borderId="40" xfId="11" applyFont="1" applyFill="1" applyBorder="1" applyAlignment="1">
      <alignment wrapText="1"/>
    </xf>
    <xf numFmtId="0" fontId="34" fillId="9" borderId="40" xfId="0" applyFont="1" applyFill="1" applyBorder="1"/>
    <xf numFmtId="0" fontId="4" fillId="9" borderId="49" xfId="0" applyFont="1" applyFill="1" applyBorder="1"/>
    <xf numFmtId="0" fontId="28" fillId="19" borderId="40" xfId="0" applyFont="1" applyFill="1" applyBorder="1" applyAlignment="1">
      <alignment wrapText="1"/>
    </xf>
    <xf numFmtId="0" fontId="32" fillId="7" borderId="10" xfId="1" applyFont="1" applyFill="1" applyBorder="1" applyAlignment="1"/>
    <xf numFmtId="0" fontId="39" fillId="9" borderId="30" xfId="0" applyFont="1" applyFill="1" applyBorder="1" applyAlignment="1">
      <alignment wrapText="1"/>
    </xf>
    <xf numFmtId="0" fontId="39" fillId="9" borderId="28" xfId="0" applyFont="1" applyFill="1" applyBorder="1" applyAlignment="1">
      <alignment wrapText="1"/>
    </xf>
    <xf numFmtId="2" fontId="28" fillId="9" borderId="0" xfId="0" applyNumberFormat="1" applyFont="1" applyFill="1" applyBorder="1" applyAlignment="1">
      <alignment horizontal="left" vertical="center" wrapText="1"/>
    </xf>
    <xf numFmtId="0" fontId="28" fillId="9" borderId="0" xfId="0" applyFont="1" applyFill="1" applyBorder="1" applyAlignment="1">
      <alignment horizontal="left" vertical="center" wrapText="1"/>
    </xf>
    <xf numFmtId="0" fontId="36" fillId="9" borderId="0" xfId="0" applyFont="1" applyFill="1" applyBorder="1"/>
    <xf numFmtId="0" fontId="36" fillId="9" borderId="0" xfId="0" applyFont="1" applyFill="1" applyBorder="1" applyAlignment="1">
      <alignment horizontal="center" vertical="center"/>
    </xf>
    <xf numFmtId="0" fontId="4" fillId="9" borderId="0" xfId="0" applyFont="1" applyFill="1" applyBorder="1"/>
    <xf numFmtId="0" fontId="6" fillId="9" borderId="0" xfId="20" applyFill="1" applyBorder="1" applyAlignment="1" applyProtection="1">
      <alignment horizontal="center" vertical="center"/>
      <protection locked="0"/>
    </xf>
    <xf numFmtId="0" fontId="14" fillId="9" borderId="28" xfId="0" applyFont="1" applyFill="1" applyBorder="1" applyAlignment="1">
      <alignment horizontal="left" vertical="top" wrapText="1"/>
    </xf>
    <xf numFmtId="0" fontId="39" fillId="9" borderId="30" xfId="0" applyFont="1" applyFill="1" applyBorder="1" applyAlignment="1">
      <alignment horizontal="left" vertical="center" wrapText="1"/>
    </xf>
    <xf numFmtId="0" fontId="14" fillId="9" borderId="0" xfId="0" applyFont="1" applyFill="1" applyBorder="1" applyAlignment="1">
      <alignment horizontal="center" wrapText="1"/>
    </xf>
    <xf numFmtId="0" fontId="36" fillId="9" borderId="0" xfId="0" applyFont="1" applyFill="1" applyBorder="1" applyAlignment="1" applyProtection="1">
      <alignment horizontal="center"/>
      <protection locked="0"/>
    </xf>
    <xf numFmtId="0" fontId="36" fillId="9" borderId="0" xfId="0" applyFont="1" applyFill="1" applyBorder="1" applyAlignment="1">
      <alignment horizontal="center"/>
    </xf>
    <xf numFmtId="0" fontId="29" fillId="9" borderId="50" xfId="12" applyFont="1" applyFill="1" applyBorder="1" applyAlignment="1">
      <alignment horizontal="center" vertical="center" wrapText="1"/>
    </xf>
    <xf numFmtId="0" fontId="29" fillId="9" borderId="51" xfId="12" applyFont="1" applyFill="1" applyBorder="1" applyAlignment="1">
      <alignment horizontal="center" vertical="center" wrapText="1"/>
    </xf>
    <xf numFmtId="0" fontId="29" fillId="9" borderId="52" xfId="12" applyFont="1" applyFill="1" applyBorder="1" applyAlignment="1">
      <alignment horizontal="center" vertical="center"/>
    </xf>
    <xf numFmtId="0" fontId="28" fillId="9" borderId="28" xfId="0" applyFont="1" applyFill="1" applyBorder="1" applyAlignment="1">
      <alignment horizontal="left" vertical="center" wrapText="1"/>
    </xf>
    <xf numFmtId="0" fontId="43" fillId="9" borderId="0" xfId="0" applyFont="1" applyFill="1" applyBorder="1" applyAlignment="1">
      <alignment horizontal="left" wrapText="1"/>
    </xf>
    <xf numFmtId="0" fontId="14" fillId="9" borderId="29" xfId="0" applyFont="1" applyFill="1" applyBorder="1" applyAlignment="1">
      <alignment horizontal="center" vertical="center"/>
    </xf>
    <xf numFmtId="0" fontId="14" fillId="9" borderId="0" xfId="0" applyFont="1" applyFill="1" applyBorder="1" applyAlignment="1">
      <alignment horizontal="left" vertical="top" wrapText="1"/>
    </xf>
    <xf numFmtId="0" fontId="25" fillId="18" borderId="19" xfId="0" applyFont="1" applyFill="1" applyBorder="1" applyAlignment="1">
      <alignment horizontal="center" vertical="center" wrapText="1"/>
    </xf>
    <xf numFmtId="0" fontId="35" fillId="9" borderId="26" xfId="0" applyFont="1" applyFill="1" applyBorder="1" applyAlignment="1">
      <alignment horizontal="center" vertical="center" wrapText="1"/>
    </xf>
    <xf numFmtId="0" fontId="14" fillId="4" borderId="20" xfId="0" applyFont="1" applyFill="1" applyBorder="1" applyAlignment="1">
      <alignment horizontal="left" vertical="center" indent="14"/>
    </xf>
    <xf numFmtId="0" fontId="14" fillId="4" borderId="21" xfId="0" applyFont="1" applyFill="1" applyBorder="1" applyAlignment="1">
      <alignment horizontal="left" vertical="center" indent="14"/>
    </xf>
    <xf numFmtId="0" fontId="26" fillId="9" borderId="18" xfId="0" applyFont="1" applyFill="1" applyBorder="1"/>
    <xf numFmtId="0" fontId="14" fillId="4" borderId="21" xfId="0" applyFont="1" applyFill="1" applyBorder="1" applyAlignment="1">
      <alignment horizontal="center" vertical="center"/>
    </xf>
    <xf numFmtId="0" fontId="26" fillId="9" borderId="18" xfId="0" applyFont="1" applyFill="1" applyBorder="1" applyAlignment="1">
      <alignment wrapText="1"/>
    </xf>
    <xf numFmtId="0" fontId="47" fillId="0" borderId="28" xfId="0" applyFont="1" applyBorder="1"/>
    <xf numFmtId="0" fontId="23" fillId="0" borderId="0" xfId="0" applyFont="1"/>
    <xf numFmtId="0" fontId="24" fillId="7" borderId="0" xfId="0" applyFont="1" applyFill="1" applyBorder="1" applyAlignment="1">
      <alignment wrapText="1"/>
    </xf>
    <xf numFmtId="0" fontId="48" fillId="2" borderId="21" xfId="0" applyFont="1" applyFill="1" applyBorder="1" applyAlignment="1">
      <alignment horizontal="left" vertical="center" indent="13"/>
    </xf>
    <xf numFmtId="0" fontId="48" fillId="2" borderId="21" xfId="0" applyFont="1" applyFill="1" applyBorder="1" applyAlignment="1">
      <alignment horizontal="center" wrapText="1"/>
    </xf>
    <xf numFmtId="0" fontId="22" fillId="0" borderId="53" xfId="0" applyFont="1" applyBorder="1" applyAlignment="1">
      <alignment wrapText="1"/>
    </xf>
    <xf numFmtId="0" fontId="47" fillId="21" borderId="0" xfId="22" applyFont="1" applyFill="1" applyBorder="1" applyAlignment="1">
      <alignment vertical="top" wrapText="1"/>
    </xf>
    <xf numFmtId="0" fontId="23" fillId="7" borderId="0" xfId="22" applyFont="1" applyFill="1" applyBorder="1" applyAlignment="1">
      <alignment horizontal="left" wrapText="1"/>
    </xf>
    <xf numFmtId="0" fontId="23" fillId="21" borderId="0" xfId="22" applyFont="1" applyFill="1" applyBorder="1" applyAlignment="1">
      <alignment horizontal="left" vertical="center" wrapText="1"/>
    </xf>
    <xf numFmtId="0" fontId="47" fillId="7" borderId="54" xfId="22" applyFont="1" applyFill="1" applyBorder="1"/>
    <xf numFmtId="0" fontId="0" fillId="7" borderId="0" xfId="22" applyFont="1" applyFill="1" applyBorder="1" applyAlignment="1">
      <alignment horizontal="left" vertical="center" wrapText="1" indent="3"/>
    </xf>
    <xf numFmtId="0" fontId="0" fillId="7" borderId="0" xfId="22" applyFont="1" applyFill="1" applyBorder="1" applyAlignment="1">
      <alignment horizontal="left" vertical="center" indent="3"/>
    </xf>
    <xf numFmtId="0" fontId="0" fillId="7" borderId="0" xfId="22" applyFont="1" applyFill="1" applyBorder="1" applyAlignment="1">
      <alignment horizontal="left" wrapText="1" indent="2"/>
    </xf>
    <xf numFmtId="0" fontId="0" fillId="7" borderId="0" xfId="22" applyFont="1" applyFill="1" applyBorder="1" applyAlignment="1">
      <alignment horizontal="left" indent="3"/>
    </xf>
    <xf numFmtId="0" fontId="0" fillId="7" borderId="0" xfId="22" applyFont="1" applyFill="1" applyBorder="1" applyAlignment="1">
      <alignment horizontal="left" wrapText="1" indent="3"/>
    </xf>
    <xf numFmtId="0" fontId="0" fillId="7" borderId="0" xfId="22" applyFont="1" applyFill="1" applyBorder="1" applyAlignment="1">
      <alignment horizontal="left" vertical="top" wrapText="1" indent="2"/>
    </xf>
    <xf numFmtId="0" fontId="0" fillId="7" borderId="0" xfId="13" applyFont="1" applyFill="1" applyBorder="1" applyAlignment="1">
      <alignment horizontal="left" wrapText="1"/>
    </xf>
    <xf numFmtId="0" fontId="0" fillId="7" borderId="0" xfId="13" applyFont="1" applyFill="1" applyBorder="1" applyAlignment="1">
      <alignment horizontal="left" vertical="center" wrapText="1"/>
    </xf>
    <xf numFmtId="0" fontId="0" fillId="7" borderId="0" xfId="22" applyFont="1" applyFill="1" applyBorder="1" applyAlignment="1">
      <alignment horizontal="left" vertical="center" indent="2"/>
    </xf>
    <xf numFmtId="0" fontId="13" fillId="7" borderId="0" xfId="22" applyFont="1" applyFill="1" applyBorder="1" applyAlignment="1">
      <alignment horizontal="left" wrapText="1" indent="2"/>
    </xf>
    <xf numFmtId="0" fontId="0" fillId="7" borderId="0" xfId="22" applyFont="1" applyFill="1" applyBorder="1" applyAlignment="1">
      <alignment horizontal="left" vertical="center" indent="1"/>
    </xf>
    <xf numFmtId="0" fontId="0" fillId="7" borderId="0" xfId="22" applyFont="1" applyFill="1" applyBorder="1" applyAlignment="1">
      <alignment horizontal="left" wrapText="1" indent="4"/>
    </xf>
    <xf numFmtId="0" fontId="0" fillId="7" borderId="0" xfId="22" applyFont="1" applyFill="1" applyBorder="1" applyAlignment="1">
      <alignment horizontal="left" vertical="center" wrapText="1" indent="4"/>
    </xf>
    <xf numFmtId="2" fontId="0" fillId="7" borderId="0" xfId="22" applyNumberFormat="1" applyFont="1" applyFill="1" applyBorder="1" applyAlignment="1">
      <alignment horizontal="left" vertical="center" wrapText="1" indent="4"/>
    </xf>
    <xf numFmtId="0" fontId="48" fillId="2" borderId="55" xfId="0" applyFont="1" applyFill="1" applyBorder="1" applyAlignment="1">
      <alignment horizontal="center" vertical="center" wrapText="1"/>
    </xf>
    <xf numFmtId="0" fontId="48" fillId="2" borderId="56" xfId="0" applyFont="1" applyFill="1" applyBorder="1" applyAlignment="1">
      <alignment horizontal="center" vertical="center" wrapText="1"/>
    </xf>
    <xf numFmtId="0" fontId="0" fillId="7" borderId="54" xfId="22" applyFont="1" applyFill="1" applyBorder="1" applyAlignment="1">
      <alignment horizontal="left" wrapText="1" indent="2"/>
    </xf>
    <xf numFmtId="0" fontId="47" fillId="21" borderId="57" xfId="22" applyFont="1" applyFill="1" applyBorder="1" applyAlignment="1">
      <alignment wrapText="1"/>
    </xf>
    <xf numFmtId="0" fontId="0" fillId="7" borderId="54" xfId="22" applyFont="1" applyFill="1" applyBorder="1" applyAlignment="1">
      <alignment horizontal="left" vertical="center" wrapText="1"/>
    </xf>
    <xf numFmtId="0" fontId="23" fillId="21" borderId="57" xfId="22" applyFont="1" applyFill="1" applyBorder="1" applyAlignment="1">
      <alignment horizontal="left" vertical="center" wrapText="1"/>
    </xf>
    <xf numFmtId="0" fontId="25" fillId="7" borderId="8" xfId="16" applyFont="1" applyFill="1" applyBorder="1" applyAlignment="1">
      <alignment wrapText="1"/>
    </xf>
    <xf numFmtId="0" fontId="25" fillId="7" borderId="40" xfId="16" applyFont="1" applyFill="1" applyBorder="1" applyAlignment="1">
      <alignment wrapText="1"/>
    </xf>
    <xf numFmtId="0" fontId="26" fillId="7" borderId="40" xfId="0" applyFont="1" applyFill="1" applyBorder="1"/>
    <xf numFmtId="0" fontId="29" fillId="7" borderId="14" xfId="12" applyFont="1" applyFill="1" applyBorder="1" applyAlignment="1">
      <alignment wrapText="1"/>
    </xf>
    <xf numFmtId="0" fontId="34" fillId="9" borderId="16" xfId="0" applyFont="1" applyFill="1" applyBorder="1" applyAlignment="1">
      <alignment horizontal="center" wrapText="1"/>
    </xf>
    <xf numFmtId="0" fontId="22" fillId="7" borderId="42" xfId="0" applyFont="1" applyFill="1" applyBorder="1" applyAlignment="1">
      <alignment wrapText="1"/>
    </xf>
    <xf numFmtId="0" fontId="2" fillId="7" borderId="0" xfId="0" applyFont="1" applyFill="1" applyBorder="1"/>
    <xf numFmtId="0" fontId="34" fillId="9" borderId="16" xfId="12" applyFont="1" applyFill="1" applyBorder="1" applyAlignment="1">
      <alignment horizontal="center" vertical="center"/>
    </xf>
    <xf numFmtId="0" fontId="25" fillId="7" borderId="42" xfId="5" applyFont="1" applyFill="1" applyBorder="1" applyAlignment="1">
      <alignment wrapText="1"/>
    </xf>
    <xf numFmtId="0" fontId="25" fillId="7" borderId="0" xfId="5" applyFont="1" applyFill="1" applyBorder="1" applyAlignment="1">
      <alignment wrapText="1"/>
    </xf>
    <xf numFmtId="0" fontId="24" fillId="7" borderId="0" xfId="5" applyFont="1" applyFill="1" applyBorder="1" applyAlignment="1">
      <alignment wrapText="1"/>
    </xf>
    <xf numFmtId="0" fontId="31" fillId="9" borderId="11" xfId="11" applyFont="1" applyFill="1" applyBorder="1" applyAlignment="1">
      <alignment wrapText="1"/>
    </xf>
    <xf numFmtId="0" fontId="6" fillId="12" borderId="13" xfId="20" applyBorder="1"/>
    <xf numFmtId="0" fontId="28" fillId="7" borderId="0" xfId="0" applyFont="1" applyFill="1" applyBorder="1" applyAlignment="1">
      <alignment wrapText="1"/>
    </xf>
    <xf numFmtId="0" fontId="28" fillId="7" borderId="11" xfId="0" applyFont="1" applyFill="1" applyBorder="1" applyAlignment="1">
      <alignment wrapText="1"/>
    </xf>
    <xf numFmtId="0" fontId="28" fillId="7" borderId="8" xfId="0" applyFont="1" applyFill="1" applyBorder="1" applyAlignment="1">
      <alignment wrapText="1"/>
    </xf>
    <xf numFmtId="0" fontId="25" fillId="14" borderId="14" xfId="16" applyFont="1" applyFill="1" applyBorder="1" applyAlignment="1">
      <alignment wrapText="1"/>
    </xf>
    <xf numFmtId="0" fontId="31" fillId="9" borderId="8" xfId="11" applyFont="1" applyFill="1" applyBorder="1" applyAlignment="1">
      <alignment wrapText="1"/>
    </xf>
    <xf numFmtId="0" fontId="28" fillId="7" borderId="11" xfId="11" applyFont="1" applyFill="1" applyBorder="1" applyAlignment="1">
      <alignment wrapText="1"/>
    </xf>
    <xf numFmtId="0" fontId="28" fillId="7" borderId="42" xfId="0" applyFont="1" applyFill="1" applyBorder="1" applyAlignment="1">
      <alignment wrapText="1"/>
    </xf>
    <xf numFmtId="0" fontId="28" fillId="7" borderId="14" xfId="0" applyFont="1" applyFill="1" applyBorder="1" applyAlignment="1">
      <alignment wrapText="1"/>
    </xf>
    <xf numFmtId="0" fontId="29" fillId="19" borderId="0" xfId="12" applyFont="1" applyFill="1" applyBorder="1"/>
    <xf numFmtId="0" fontId="29" fillId="19" borderId="0" xfId="12" applyFont="1" applyFill="1" applyBorder="1" applyAlignment="1">
      <alignment wrapText="1"/>
    </xf>
    <xf numFmtId="0" fontId="29" fillId="19" borderId="0" xfId="12" applyFont="1" applyFill="1" applyBorder="1" applyAlignment="1">
      <alignment horizontal="center" vertical="center" wrapText="1"/>
    </xf>
    <xf numFmtId="0" fontId="33" fillId="19" borderId="0" xfId="0" applyFont="1" applyFill="1" applyBorder="1"/>
    <xf numFmtId="0" fontId="38" fillId="7" borderId="11" xfId="1" applyFont="1" applyFill="1" applyBorder="1"/>
    <xf numFmtId="0" fontId="38" fillId="7" borderId="8" xfId="1" applyFont="1" applyFill="1" applyBorder="1"/>
    <xf numFmtId="0" fontId="25" fillId="14" borderId="17" xfId="19" applyFont="1" applyFill="1" applyBorder="1" applyAlignment="1">
      <alignment wrapText="1"/>
    </xf>
    <xf numFmtId="0" fontId="26" fillId="14" borderId="17" xfId="0" applyFont="1" applyFill="1" applyBorder="1"/>
    <xf numFmtId="0" fontId="25" fillId="14" borderId="17" xfId="19" applyFont="1" applyFill="1" applyBorder="1"/>
    <xf numFmtId="0" fontId="38" fillId="7" borderId="11" xfId="1" applyFont="1" applyFill="1" applyBorder="1" applyAlignment="1">
      <alignment horizontal="left" wrapText="1"/>
    </xf>
    <xf numFmtId="0" fontId="19" fillId="7" borderId="58" xfId="15" applyFont="1" applyFill="1" applyBorder="1" applyAlignment="1">
      <alignment horizontal="center" wrapText="1"/>
    </xf>
    <xf numFmtId="0" fontId="28" fillId="7" borderId="8" xfId="14" applyFont="1" applyFill="1" applyBorder="1" applyAlignment="1">
      <alignment wrapText="1"/>
    </xf>
    <xf numFmtId="0" fontId="25" fillId="14" borderId="59" xfId="16" applyFont="1" applyFill="1" applyBorder="1"/>
    <xf numFmtId="0" fontId="19" fillId="7" borderId="42" xfId="1" applyFont="1" applyFill="1" applyBorder="1"/>
    <xf numFmtId="0" fontId="25" fillId="14" borderId="59" xfId="16" applyFont="1" applyFill="1" applyBorder="1" applyAlignment="1">
      <alignment wrapText="1"/>
    </xf>
    <xf numFmtId="0" fontId="30" fillId="7" borderId="42" xfId="16" applyFont="1" applyFill="1" applyBorder="1" applyAlignment="1">
      <alignment wrapText="1"/>
    </xf>
    <xf numFmtId="0" fontId="26" fillId="9" borderId="60" xfId="0" applyFont="1" applyFill="1" applyBorder="1" applyAlignment="1">
      <alignment wrapText="1"/>
    </xf>
    <xf numFmtId="0" fontId="43" fillId="15" borderId="61" xfId="0" applyFont="1" applyFill="1" applyBorder="1" applyAlignment="1">
      <alignment wrapText="1"/>
    </xf>
    <xf numFmtId="0" fontId="43" fillId="15" borderId="61" xfId="0" applyFont="1" applyFill="1" applyBorder="1" applyAlignment="1">
      <alignment horizontal="left" vertical="center" wrapText="1"/>
    </xf>
    <xf numFmtId="2" fontId="43" fillId="15" borderId="61" xfId="0" applyNumberFormat="1" applyFont="1" applyFill="1" applyBorder="1" applyAlignment="1">
      <alignment horizontal="left" vertical="center" wrapText="1"/>
    </xf>
    <xf numFmtId="0" fontId="4" fillId="9" borderId="42" xfId="0" applyFont="1" applyFill="1" applyBorder="1"/>
    <xf numFmtId="0" fontId="29" fillId="19" borderId="42" xfId="12" applyFont="1" applyFill="1" applyBorder="1"/>
    <xf numFmtId="0" fontId="38" fillId="7" borderId="42" xfId="1" applyFont="1" applyFill="1" applyBorder="1"/>
    <xf numFmtId="0" fontId="38" fillId="7" borderId="42" xfId="1" applyFont="1" applyFill="1" applyBorder="1" applyAlignment="1">
      <alignment horizontal="left" wrapText="1"/>
    </xf>
    <xf numFmtId="0" fontId="25" fillId="14" borderId="14" xfId="19" applyFont="1" applyFill="1" applyBorder="1" applyAlignment="1">
      <alignment wrapText="1"/>
    </xf>
    <xf numFmtId="0" fontId="25" fillId="10" borderId="42" xfId="0" applyFont="1" applyFill="1" applyBorder="1" applyAlignment="1">
      <alignment wrapText="1"/>
    </xf>
    <xf numFmtId="0" fontId="2" fillId="0" borderId="42" xfId="0" applyFont="1" applyBorder="1" applyAlignment="1">
      <alignment wrapText="1"/>
    </xf>
    <xf numFmtId="0" fontId="6" fillId="12" borderId="62" xfId="20" applyBorder="1" applyAlignment="1">
      <alignment horizontal="center" vertical="center"/>
    </xf>
    <xf numFmtId="0" fontId="6" fillId="12" borderId="43" xfId="20" applyBorder="1" applyAlignment="1">
      <alignment horizontal="center" vertical="center"/>
    </xf>
    <xf numFmtId="0" fontId="28" fillId="0" borderId="11" xfId="0" applyFont="1" applyBorder="1" applyAlignment="1">
      <alignment wrapText="1"/>
    </xf>
    <xf numFmtId="0" fontId="6" fillId="12" borderId="63" xfId="20" applyBorder="1" applyAlignment="1">
      <alignment horizontal="center" vertical="center"/>
    </xf>
    <xf numFmtId="0" fontId="6" fillId="12" borderId="64" xfId="20" applyBorder="1" applyAlignment="1">
      <alignment horizontal="center" vertical="center"/>
    </xf>
    <xf numFmtId="0" fontId="29" fillId="7" borderId="42" xfId="13" applyFont="1" applyFill="1" applyBorder="1" applyAlignment="1">
      <alignment wrapText="1"/>
    </xf>
    <xf numFmtId="0" fontId="30" fillId="7" borderId="0" xfId="13" applyFont="1" applyFill="1" applyBorder="1" applyAlignment="1">
      <alignment wrapText="1"/>
    </xf>
    <xf numFmtId="0" fontId="29" fillId="7" borderId="42" xfId="12" applyFont="1" applyFill="1" applyBorder="1" applyAlignment="1">
      <alignment wrapText="1"/>
    </xf>
    <xf numFmtId="0" fontId="29" fillId="7" borderId="0" xfId="12" applyFont="1" applyFill="1" applyBorder="1" applyAlignment="1">
      <alignment wrapText="1"/>
    </xf>
    <xf numFmtId="0" fontId="29" fillId="7" borderId="0" xfId="12" applyFont="1" applyFill="1" applyBorder="1" applyAlignment="1">
      <alignment horizontal="center" vertical="center"/>
    </xf>
    <xf numFmtId="0" fontId="28" fillId="8" borderId="8" xfId="0" applyFont="1" applyFill="1" applyBorder="1" applyAlignment="1">
      <alignment horizontal="left" vertical="center" wrapText="1"/>
    </xf>
    <xf numFmtId="0" fontId="28" fillId="7" borderId="42" xfId="0" applyFont="1" applyFill="1" applyBorder="1" applyAlignment="1">
      <alignment vertical="center" wrapText="1"/>
    </xf>
    <xf numFmtId="0" fontId="28" fillId="7" borderId="14" xfId="0" applyFont="1" applyFill="1" applyBorder="1" applyAlignment="1">
      <alignment vertical="center" wrapText="1"/>
    </xf>
    <xf numFmtId="0" fontId="28" fillId="8" borderId="11" xfId="0" applyFont="1" applyFill="1" applyBorder="1" applyAlignment="1">
      <alignment vertical="center" wrapText="1"/>
    </xf>
    <xf numFmtId="0" fontId="31" fillId="9" borderId="8" xfId="11" applyFont="1" applyFill="1" applyBorder="1"/>
    <xf numFmtId="0" fontId="28" fillId="0" borderId="42" xfId="1" applyFont="1" applyFill="1" applyBorder="1" applyAlignment="1">
      <alignment horizontal="left"/>
    </xf>
    <xf numFmtId="0" fontId="28" fillId="0" borderId="42" xfId="1" applyFont="1" applyFill="1" applyBorder="1"/>
    <xf numFmtId="0" fontId="28" fillId="0" borderId="11" xfId="1" applyFont="1" applyFill="1" applyBorder="1" applyAlignment="1">
      <alignment horizontal="left"/>
    </xf>
    <xf numFmtId="0" fontId="34" fillId="19" borderId="42" xfId="13" applyFont="1" applyFill="1" applyBorder="1"/>
    <xf numFmtId="0" fontId="30" fillId="19" borderId="0" xfId="13" applyFont="1" applyFill="1" applyBorder="1"/>
    <xf numFmtId="0" fontId="28" fillId="7" borderId="11" xfId="1" applyFont="1" applyFill="1" applyBorder="1"/>
    <xf numFmtId="0" fontId="28" fillId="0" borderId="14" xfId="1" applyFont="1" applyFill="1" applyBorder="1" applyAlignment="1">
      <alignment horizontal="left"/>
    </xf>
    <xf numFmtId="0" fontId="28" fillId="0" borderId="8" xfId="1" applyFont="1" applyFill="1" applyBorder="1"/>
    <xf numFmtId="0" fontId="6" fillId="12" borderId="41" xfId="20" applyBorder="1"/>
    <xf numFmtId="0" fontId="6" fillId="12" borderId="41" xfId="20" applyBorder="1" applyAlignment="1">
      <alignment horizontal="center" wrapText="1"/>
    </xf>
    <xf numFmtId="0" fontId="6" fillId="7" borderId="1" xfId="20" applyFill="1" applyBorder="1" applyAlignment="1">
      <alignment wrapText="1"/>
    </xf>
    <xf numFmtId="0" fontId="6" fillId="7" borderId="12" xfId="20" applyFill="1" applyBorder="1" applyAlignment="1">
      <alignment wrapText="1"/>
    </xf>
    <xf numFmtId="0" fontId="6" fillId="7" borderId="15" xfId="20" applyFill="1" applyBorder="1" applyAlignment="1">
      <alignment wrapText="1"/>
    </xf>
    <xf numFmtId="0" fontId="32" fillId="7" borderId="13" xfId="1" applyFont="1" applyFill="1" applyBorder="1" applyAlignment="1"/>
    <xf numFmtId="0" fontId="28" fillId="7" borderId="8" xfId="1" applyFont="1" applyFill="1" applyBorder="1" applyAlignment="1">
      <alignment horizontal="left"/>
    </xf>
    <xf numFmtId="0" fontId="29" fillId="19" borderId="42" xfId="12" applyFont="1" applyFill="1" applyBorder="1" applyAlignment="1">
      <alignment wrapText="1"/>
    </xf>
    <xf numFmtId="0" fontId="29" fillId="19" borderId="40" xfId="12" applyFont="1" applyFill="1" applyBorder="1" applyAlignment="1">
      <alignment wrapText="1"/>
    </xf>
    <xf numFmtId="0" fontId="25" fillId="14" borderId="17" xfId="16" applyFont="1" applyFill="1" applyBorder="1" applyAlignment="1">
      <alignment wrapText="1"/>
    </xf>
    <xf numFmtId="0" fontId="25" fillId="14" borderId="17" xfId="0" applyFont="1" applyFill="1" applyBorder="1" applyAlignment="1">
      <alignment wrapText="1"/>
    </xf>
    <xf numFmtId="0" fontId="25" fillId="14" borderId="17" xfId="0" applyFont="1" applyFill="1" applyBorder="1"/>
    <xf numFmtId="0" fontId="28" fillId="7" borderId="11" xfId="5" applyFont="1" applyFill="1" applyBorder="1" applyAlignment="1">
      <alignment horizontal="left" wrapText="1"/>
    </xf>
    <xf numFmtId="0" fontId="28" fillId="7" borderId="8" xfId="1" applyFont="1" applyFill="1" applyBorder="1"/>
    <xf numFmtId="0" fontId="28" fillId="7" borderId="42" xfId="1" applyFont="1" applyFill="1" applyBorder="1"/>
    <xf numFmtId="0" fontId="29" fillId="0" borderId="42" xfId="12" applyFont="1" applyBorder="1"/>
    <xf numFmtId="0" fontId="28" fillId="7" borderId="66" xfId="0" applyFont="1" applyFill="1" applyBorder="1" applyAlignment="1">
      <alignment wrapText="1"/>
    </xf>
    <xf numFmtId="0" fontId="19" fillId="7" borderId="21" xfId="15" applyFont="1" applyFill="1" applyBorder="1" applyAlignment="1">
      <alignment horizontal="center" vertical="center"/>
    </xf>
    <xf numFmtId="0" fontId="29" fillId="0" borderId="65" xfId="12" applyFont="1" applyFill="1" applyBorder="1" applyAlignment="1">
      <alignment horizontal="center"/>
    </xf>
    <xf numFmtId="0" fontId="29" fillId="0" borderId="10" xfId="12" applyFont="1" applyFill="1" applyBorder="1" applyAlignment="1">
      <alignment horizontal="center"/>
    </xf>
    <xf numFmtId="0" fontId="47" fillId="7" borderId="0" xfId="22" applyFont="1" applyFill="1" applyBorder="1" applyAlignment="1">
      <alignment vertical="center" wrapText="1"/>
    </xf>
    <xf numFmtId="0" fontId="56" fillId="21" borderId="0" xfId="0" applyFont="1" applyFill="1" applyAlignment="1">
      <alignment vertical="center"/>
    </xf>
    <xf numFmtId="0" fontId="56" fillId="21" borderId="0" xfId="0" applyFont="1" applyFill="1" applyAlignment="1">
      <alignment horizontal="left" vertical="center"/>
    </xf>
    <xf numFmtId="0" fontId="49" fillId="21" borderId="0" xfId="0" applyFont="1" applyFill="1" applyAlignment="1"/>
    <xf numFmtId="0" fontId="23" fillId="7" borderId="0" xfId="0" applyFont="1" applyFill="1" applyBorder="1" applyAlignment="1">
      <alignment vertical="center"/>
    </xf>
    <xf numFmtId="0" fontId="28" fillId="7" borderId="14" xfId="1" applyFont="1" applyFill="1" applyBorder="1" applyAlignment="1">
      <alignment vertical="center"/>
    </xf>
    <xf numFmtId="0" fontId="32" fillId="7" borderId="1" xfId="1" applyFont="1" applyFill="1" applyBorder="1" applyAlignment="1">
      <alignment wrapText="1"/>
    </xf>
    <xf numFmtId="0" fontId="29" fillId="0" borderId="78" xfId="12" applyFont="1" applyFill="1" applyBorder="1" applyAlignment="1">
      <alignment horizontal="center"/>
    </xf>
    <xf numFmtId="0" fontId="23" fillId="7" borderId="0" xfId="22" applyFont="1" applyFill="1" applyBorder="1" applyAlignment="1">
      <alignment horizontal="left" vertical="center" wrapText="1"/>
    </xf>
    <xf numFmtId="0" fontId="19" fillId="7" borderId="80" xfId="1" applyFont="1" applyFill="1" applyBorder="1" applyAlignment="1">
      <alignment horizontal="center" vertical="center"/>
    </xf>
    <xf numFmtId="0" fontId="32" fillId="0" borderId="65" xfId="1" applyFont="1" applyFill="1" applyBorder="1" applyAlignment="1">
      <alignment horizontal="center"/>
    </xf>
    <xf numFmtId="0" fontId="32" fillId="0" borderId="10" xfId="1" applyFont="1" applyFill="1" applyBorder="1" applyAlignment="1">
      <alignment horizontal="center"/>
    </xf>
    <xf numFmtId="0" fontId="60" fillId="0" borderId="0" xfId="0" applyFont="1"/>
    <xf numFmtId="0" fontId="61" fillId="7" borderId="0" xfId="0" applyFont="1" applyFill="1" applyBorder="1" applyAlignment="1">
      <alignment horizontal="left" vertical="top" wrapText="1"/>
    </xf>
    <xf numFmtId="0" fontId="60" fillId="7" borderId="0" xfId="0" applyFont="1" applyFill="1"/>
    <xf numFmtId="0" fontId="58" fillId="17" borderId="20" xfId="0" applyFont="1" applyFill="1" applyBorder="1" applyAlignment="1">
      <alignment vertical="center"/>
    </xf>
    <xf numFmtId="0" fontId="58" fillId="17" borderId="22" xfId="0" applyFont="1" applyFill="1" applyBorder="1" applyAlignment="1">
      <alignment vertical="center"/>
    </xf>
    <xf numFmtId="0" fontId="62" fillId="17" borderId="20" xfId="0" applyFont="1" applyFill="1" applyBorder="1" applyAlignment="1">
      <alignment vertical="center"/>
    </xf>
    <xf numFmtId="0" fontId="62" fillId="17" borderId="22" xfId="0" applyFont="1" applyFill="1" applyBorder="1" applyAlignment="1">
      <alignment vertical="center"/>
    </xf>
    <xf numFmtId="0" fontId="62" fillId="17" borderId="25" xfId="0" applyFont="1" applyFill="1" applyBorder="1" applyAlignment="1">
      <alignment vertical="center"/>
    </xf>
    <xf numFmtId="0" fontId="62" fillId="17" borderId="27" xfId="0" applyFont="1" applyFill="1" applyBorder="1" applyAlignment="1">
      <alignment vertical="center"/>
    </xf>
    <xf numFmtId="0" fontId="59" fillId="0" borderId="23" xfId="0" applyFont="1" applyBorder="1" applyAlignment="1">
      <alignment horizontal="center" vertical="center"/>
    </xf>
    <xf numFmtId="0" fontId="13" fillId="9" borderId="1" xfId="11" applyFont="1" applyFill="1" applyBorder="1" applyAlignment="1">
      <alignment vertical="center" wrapText="1"/>
    </xf>
    <xf numFmtId="0" fontId="13" fillId="9" borderId="1" xfId="12" applyFont="1" applyFill="1" applyBorder="1" applyAlignment="1">
      <alignment horizontal="center" vertical="center" wrapText="1"/>
    </xf>
    <xf numFmtId="0" fontId="13" fillId="9" borderId="11" xfId="12" applyFont="1" applyFill="1" applyBorder="1" applyAlignment="1">
      <alignment horizontal="center" vertical="center" wrapText="1"/>
    </xf>
    <xf numFmtId="0" fontId="13" fillId="9" borderId="1" xfId="0" applyFont="1" applyFill="1" applyBorder="1" applyAlignment="1">
      <alignment horizontal="center" vertical="center" wrapText="1"/>
    </xf>
    <xf numFmtId="0" fontId="63" fillId="7" borderId="0" xfId="0" applyFont="1" applyFill="1" applyAlignment="1">
      <alignment horizontal="center" vertical="center" wrapText="1"/>
    </xf>
    <xf numFmtId="0" fontId="32" fillId="0" borderId="9" xfId="0" applyFont="1" applyBorder="1" applyAlignment="1">
      <alignment wrapText="1"/>
    </xf>
    <xf numFmtId="0" fontId="6" fillId="12" borderId="9" xfId="20" applyFont="1" applyBorder="1" applyAlignment="1">
      <alignment horizontal="center" vertical="center" wrapText="1"/>
    </xf>
    <xf numFmtId="165" fontId="6" fillId="12" borderId="9" xfId="23" applyNumberFormat="1" applyFont="1" applyFill="1" applyBorder="1" applyAlignment="1">
      <alignment horizontal="center"/>
    </xf>
    <xf numFmtId="38" fontId="6" fillId="12" borderId="14" xfId="20" applyNumberFormat="1" applyFont="1" applyBorder="1" applyAlignment="1">
      <alignment horizontal="center"/>
    </xf>
    <xf numFmtId="9" fontId="6" fillId="12" borderId="1" xfId="24" applyFont="1" applyFill="1" applyBorder="1" applyAlignment="1">
      <alignment horizontal="center"/>
    </xf>
    <xf numFmtId="6" fontId="27" fillId="13" borderId="9" xfId="21" applyNumberFormat="1" applyFont="1" applyBorder="1" applyAlignment="1">
      <alignment horizontal="center" vertical="center"/>
    </xf>
    <xf numFmtId="0" fontId="59" fillId="0" borderId="0" xfId="0" applyFont="1"/>
    <xf numFmtId="0" fontId="32" fillId="0" borderId="1" xfId="0" applyFont="1" applyBorder="1" applyAlignment="1">
      <alignment wrapText="1"/>
    </xf>
    <xf numFmtId="0" fontId="6" fillId="12" borderId="1" xfId="20" applyFont="1" applyBorder="1" applyAlignment="1">
      <alignment horizontal="center" vertical="center" wrapText="1"/>
    </xf>
    <xf numFmtId="165" fontId="6" fillId="12" borderId="1" xfId="23" applyNumberFormat="1" applyFont="1" applyFill="1" applyBorder="1" applyAlignment="1">
      <alignment horizontal="center"/>
    </xf>
    <xf numFmtId="38" fontId="6" fillId="12" borderId="11" xfId="20" applyNumberFormat="1" applyFont="1" applyBorder="1" applyAlignment="1">
      <alignment horizontal="center"/>
    </xf>
    <xf numFmtId="0" fontId="30" fillId="7" borderId="11" xfId="12" applyFont="1" applyFill="1" applyBorder="1" applyAlignment="1">
      <alignment wrapText="1"/>
    </xf>
    <xf numFmtId="0" fontId="6" fillId="7" borderId="10" xfId="17" applyFont="1" applyFill="1" applyBorder="1" applyAlignment="1">
      <alignment horizontal="center" vertical="center" wrapText="1"/>
    </xf>
    <xf numFmtId="165" fontId="6" fillId="7" borderId="10" xfId="23" applyNumberFormat="1" applyFont="1" applyFill="1" applyBorder="1" applyAlignment="1">
      <alignment horizontal="center"/>
    </xf>
    <xf numFmtId="38" fontId="6" fillId="7" borderId="10" xfId="0" applyNumberFormat="1" applyFont="1" applyFill="1" applyBorder="1" applyAlignment="1">
      <alignment horizontal="center"/>
    </xf>
    <xf numFmtId="9" fontId="6" fillId="7" borderId="10" xfId="24" applyFont="1" applyFill="1" applyBorder="1" applyAlignment="1">
      <alignment horizontal="center"/>
    </xf>
    <xf numFmtId="6" fontId="27" fillId="7" borderId="10" xfId="21" applyNumberFormat="1" applyFont="1" applyFill="1" applyBorder="1" applyAlignment="1">
      <alignment horizontal="center" vertical="center"/>
    </xf>
    <xf numFmtId="9" fontId="32" fillId="7" borderId="10" xfId="24" applyFont="1" applyFill="1" applyBorder="1" applyAlignment="1">
      <alignment horizontal="center"/>
    </xf>
    <xf numFmtId="6" fontId="27" fillId="7" borderId="13" xfId="21" applyNumberFormat="1" applyFont="1" applyFill="1" applyBorder="1" applyAlignment="1">
      <alignment horizontal="center" vertical="center"/>
    </xf>
    <xf numFmtId="0" fontId="32" fillId="0" borderId="15" xfId="0" applyFont="1" applyBorder="1" applyAlignment="1">
      <alignment wrapText="1"/>
    </xf>
    <xf numFmtId="0" fontId="6" fillId="12" borderId="15" xfId="20" applyFont="1" applyBorder="1" applyAlignment="1">
      <alignment horizontal="center" vertical="center" wrapText="1"/>
    </xf>
    <xf numFmtId="0" fontId="6" fillId="7" borderId="10" xfId="20" applyFont="1" applyFill="1" applyBorder="1" applyAlignment="1">
      <alignment horizontal="center" vertical="center" wrapText="1"/>
    </xf>
    <xf numFmtId="38" fontId="6" fillId="7" borderId="10" xfId="20" applyNumberFormat="1" applyFont="1" applyFill="1" applyBorder="1" applyAlignment="1">
      <alignment horizontal="center"/>
    </xf>
    <xf numFmtId="9" fontId="6" fillId="12" borderId="9" xfId="24" applyFont="1" applyFill="1" applyBorder="1" applyAlignment="1">
      <alignment horizontal="center"/>
    </xf>
    <xf numFmtId="0" fontId="6" fillId="0" borderId="11" xfId="0" applyFont="1" applyBorder="1" applyAlignment="1">
      <alignment wrapText="1"/>
    </xf>
    <xf numFmtId="165" fontId="6" fillId="12" borderId="15" xfId="23" applyNumberFormat="1" applyFont="1" applyFill="1" applyBorder="1" applyAlignment="1">
      <alignment horizontal="center"/>
    </xf>
    <xf numFmtId="9" fontId="6" fillId="12" borderId="15" xfId="24" applyFont="1" applyFill="1" applyBorder="1" applyAlignment="1">
      <alignment horizontal="center"/>
    </xf>
    <xf numFmtId="9" fontId="6" fillId="12" borderId="1" xfId="24" applyFont="1" applyFill="1" applyBorder="1" applyAlignment="1">
      <alignment horizontal="center" wrapText="1"/>
    </xf>
    <xf numFmtId="0" fontId="64" fillId="4" borderId="0" xfId="0" applyFont="1" applyFill="1"/>
    <xf numFmtId="0" fontId="58" fillId="14" borderId="7" xfId="16" applyFont="1" applyFill="1" applyBorder="1" applyAlignment="1">
      <alignment wrapText="1"/>
    </xf>
    <xf numFmtId="0" fontId="58" fillId="14" borderId="7" xfId="16" applyFont="1" applyFill="1" applyBorder="1" applyAlignment="1">
      <alignment horizontal="center" vertical="center" wrapText="1"/>
    </xf>
    <xf numFmtId="0" fontId="58" fillId="14" borderId="7" xfId="16" applyFont="1" applyFill="1" applyBorder="1" applyAlignment="1">
      <alignment horizontal="center" wrapText="1"/>
    </xf>
    <xf numFmtId="0" fontId="58" fillId="14" borderId="7" xfId="16" applyFont="1" applyFill="1" applyBorder="1" applyAlignment="1">
      <alignment horizontal="center"/>
    </xf>
    <xf numFmtId="7" fontId="58" fillId="14" borderId="72" xfId="23" applyNumberFormat="1" applyFont="1" applyFill="1" applyBorder="1" applyAlignment="1">
      <alignment horizontal="center" vertical="center"/>
    </xf>
    <xf numFmtId="0" fontId="64" fillId="7" borderId="0" xfId="0" applyFont="1" applyFill="1"/>
    <xf numFmtId="0" fontId="30" fillId="9" borderId="11" xfId="11" applyFont="1" applyFill="1" applyBorder="1" applyAlignment="1">
      <alignment wrapText="1"/>
    </xf>
    <xf numFmtId="0" fontId="30" fillId="9" borderId="1" xfId="12" applyFont="1" applyFill="1" applyBorder="1" applyAlignment="1">
      <alignment horizontal="center" vertical="center" wrapText="1"/>
    </xf>
    <xf numFmtId="0" fontId="30" fillId="9" borderId="1" xfId="12" applyFont="1" applyFill="1" applyBorder="1" applyAlignment="1">
      <alignment horizontal="center" vertical="center"/>
    </xf>
    <xf numFmtId="0" fontId="6" fillId="7" borderId="10" xfId="20" applyFont="1" applyFill="1" applyBorder="1" applyAlignment="1">
      <alignment horizontal="center" wrapText="1"/>
    </xf>
    <xf numFmtId="0" fontId="6" fillId="7" borderId="10" xfId="20" applyFont="1" applyFill="1" applyBorder="1" applyAlignment="1">
      <alignment horizontal="center"/>
    </xf>
    <xf numFmtId="0" fontId="32" fillId="7" borderId="13" xfId="0" applyFont="1" applyFill="1" applyBorder="1" applyAlignment="1">
      <alignment horizontal="center" vertical="center"/>
    </xf>
    <xf numFmtId="0" fontId="32" fillId="7" borderId="11" xfId="0" applyFont="1" applyFill="1" applyBorder="1" applyAlignment="1">
      <alignment wrapText="1"/>
    </xf>
    <xf numFmtId="0" fontId="6" fillId="12" borderId="1" xfId="20" applyFont="1" applyBorder="1" applyAlignment="1">
      <alignment horizontal="center" wrapText="1"/>
    </xf>
    <xf numFmtId="0" fontId="6" fillId="12" borderId="1" xfId="20" applyFont="1" applyBorder="1" applyAlignment="1">
      <alignment horizontal="center"/>
    </xf>
    <xf numFmtId="165" fontId="6" fillId="12" borderId="1" xfId="20" applyNumberFormat="1" applyFont="1" applyBorder="1" applyAlignment="1">
      <alignment horizontal="center"/>
    </xf>
    <xf numFmtId="6" fontId="27" fillId="13" borderId="1" xfId="21" applyNumberFormat="1" applyFont="1" applyBorder="1" applyAlignment="1">
      <alignment horizontal="center" vertical="center"/>
    </xf>
    <xf numFmtId="0" fontId="32" fillId="7" borderId="66" xfId="0" applyFont="1" applyFill="1" applyBorder="1" applyAlignment="1">
      <alignment wrapText="1"/>
    </xf>
    <xf numFmtId="0" fontId="58" fillId="14" borderId="0" xfId="16" applyFont="1" applyFill="1" applyBorder="1" applyAlignment="1">
      <alignment wrapText="1"/>
    </xf>
    <xf numFmtId="0" fontId="58" fillId="14" borderId="0" xfId="16" applyFont="1" applyFill="1" applyBorder="1" applyAlignment="1">
      <alignment horizontal="center" vertical="center" wrapText="1"/>
    </xf>
    <xf numFmtId="0" fontId="58" fillId="14" borderId="0" xfId="16" applyFont="1" applyFill="1" applyBorder="1" applyAlignment="1">
      <alignment horizontal="center" wrapText="1"/>
    </xf>
    <xf numFmtId="0" fontId="58" fillId="14" borderId="0" xfId="16" applyFont="1" applyFill="1" applyBorder="1" applyAlignment="1">
      <alignment horizontal="center"/>
    </xf>
    <xf numFmtId="6" fontId="58" fillId="14" borderId="46" xfId="16" applyNumberFormat="1" applyFont="1" applyFill="1" applyBorder="1" applyAlignment="1">
      <alignment horizontal="center" vertical="center"/>
    </xf>
    <xf numFmtId="0" fontId="58" fillId="7" borderId="11" xfId="16" applyFont="1" applyFill="1" applyBorder="1" applyAlignment="1">
      <alignment wrapText="1"/>
    </xf>
    <xf numFmtId="0" fontId="58" fillId="7" borderId="10" xfId="16" applyFont="1" applyFill="1" applyBorder="1" applyAlignment="1">
      <alignment horizontal="center" vertical="center" wrapText="1"/>
    </xf>
    <xf numFmtId="0" fontId="64" fillId="7" borderId="10" xfId="0" applyFont="1" applyFill="1" applyBorder="1" applyAlignment="1">
      <alignment horizontal="center"/>
    </xf>
    <xf numFmtId="0" fontId="58" fillId="7" borderId="10" xfId="16" applyFont="1" applyFill="1" applyBorder="1" applyAlignment="1">
      <alignment horizontal="center" wrapText="1"/>
    </xf>
    <xf numFmtId="0" fontId="58" fillId="7" borderId="10" xfId="16" applyFont="1" applyFill="1" applyBorder="1" applyAlignment="1">
      <alignment horizontal="center"/>
    </xf>
    <xf numFmtId="0" fontId="58" fillId="7" borderId="13" xfId="16" applyFont="1" applyFill="1" applyBorder="1" applyAlignment="1">
      <alignment horizontal="center"/>
    </xf>
    <xf numFmtId="6" fontId="58" fillId="7" borderId="1" xfId="16" applyNumberFormat="1" applyFont="1" applyFill="1" applyBorder="1" applyAlignment="1">
      <alignment horizontal="center" vertical="center"/>
    </xf>
    <xf numFmtId="0" fontId="30" fillId="9" borderId="13" xfId="11" applyFont="1" applyFill="1" applyBorder="1" applyAlignment="1">
      <alignment vertical="center" wrapText="1"/>
    </xf>
    <xf numFmtId="0" fontId="10" fillId="7" borderId="10" xfId="12" applyFont="1" applyFill="1" applyBorder="1" applyAlignment="1">
      <alignment horizontal="center" vertical="center" wrapText="1"/>
    </xf>
    <xf numFmtId="0" fontId="30" fillId="7" borderId="10" xfId="12" applyFont="1" applyFill="1" applyBorder="1" applyAlignment="1">
      <alignment horizontal="center" vertical="center" wrapText="1"/>
    </xf>
    <xf numFmtId="0" fontId="30" fillId="7" borderId="0" xfId="12" applyFont="1" applyFill="1" applyBorder="1" applyAlignment="1">
      <alignment horizontal="center" vertical="center" wrapText="1"/>
    </xf>
    <xf numFmtId="0" fontId="30" fillId="7" borderId="0" xfId="12" applyFont="1" applyFill="1" applyBorder="1" applyAlignment="1">
      <alignment horizontal="center"/>
    </xf>
    <xf numFmtId="0" fontId="30" fillId="7" borderId="13" xfId="12" applyFont="1" applyFill="1" applyBorder="1" applyAlignment="1">
      <alignment horizontal="center" vertical="center"/>
    </xf>
    <xf numFmtId="0" fontId="32" fillId="7" borderId="66" xfId="1" applyFont="1" applyFill="1" applyBorder="1"/>
    <xf numFmtId="164" fontId="6" fillId="12" borderId="1" xfId="20" applyNumberFormat="1" applyFont="1" applyBorder="1" applyAlignment="1">
      <alignment horizontal="center"/>
    </xf>
    <xf numFmtId="164" fontId="27" fillId="13" borderId="1" xfId="21" applyNumberFormat="1" applyFont="1" applyBorder="1" applyAlignment="1">
      <alignment horizontal="center" vertical="center"/>
    </xf>
    <xf numFmtId="0" fontId="32" fillId="7" borderId="11" xfId="1" applyFont="1" applyFill="1" applyBorder="1"/>
    <xf numFmtId="0" fontId="32" fillId="7" borderId="11" xfId="1" applyFont="1" applyFill="1" applyBorder="1" applyAlignment="1">
      <alignment wrapText="1"/>
    </xf>
    <xf numFmtId="0" fontId="59" fillId="3" borderId="0" xfId="0" applyFont="1" applyFill="1"/>
    <xf numFmtId="0" fontId="10" fillId="0" borderId="65" xfId="12" applyFont="1" applyBorder="1" applyAlignment="1">
      <alignment horizontal="center" vertical="center"/>
    </xf>
    <xf numFmtId="0" fontId="59" fillId="0" borderId="65" xfId="0" applyFont="1" applyBorder="1" applyAlignment="1">
      <alignment horizontal="center"/>
    </xf>
    <xf numFmtId="0" fontId="6" fillId="7" borderId="17" xfId="20" applyFont="1" applyFill="1" applyBorder="1" applyAlignment="1">
      <alignment horizontal="center" wrapText="1"/>
    </xf>
    <xf numFmtId="164" fontId="6" fillId="7" borderId="10" xfId="20" applyNumberFormat="1" applyFont="1" applyFill="1" applyBorder="1" applyAlignment="1">
      <alignment horizontal="center"/>
    </xf>
    <xf numFmtId="164" fontId="27" fillId="7" borderId="13" xfId="21" applyNumberFormat="1" applyFont="1" applyFill="1" applyBorder="1" applyAlignment="1">
      <alignment horizontal="center" vertical="center"/>
    </xf>
    <xf numFmtId="0" fontId="18" fillId="7" borderId="11" xfId="1" applyFont="1" applyFill="1" applyBorder="1"/>
    <xf numFmtId="0" fontId="6" fillId="7" borderId="1" xfId="20" applyFont="1" applyFill="1" applyBorder="1" applyAlignment="1">
      <alignment horizontal="center" wrapText="1"/>
    </xf>
    <xf numFmtId="0" fontId="58" fillId="14" borderId="7" xfId="16" applyFont="1" applyFill="1" applyBorder="1"/>
    <xf numFmtId="0" fontId="58" fillId="14" borderId="7" xfId="16" applyFont="1" applyFill="1" applyBorder="1" applyAlignment="1">
      <alignment horizontal="center" vertical="center"/>
    </xf>
    <xf numFmtId="0" fontId="27" fillId="14" borderId="7" xfId="1" applyFont="1" applyFill="1" applyBorder="1" applyAlignment="1">
      <alignment horizontal="center" wrapText="1"/>
    </xf>
    <xf numFmtId="0" fontId="27" fillId="14" borderId="7" xfId="1" applyNumberFormat="1" applyFont="1" applyFill="1" applyBorder="1" applyAlignment="1">
      <alignment horizontal="center"/>
    </xf>
    <xf numFmtId="164" fontId="27" fillId="14" borderId="7" xfId="1" applyNumberFormat="1" applyFont="1" applyFill="1" applyBorder="1" applyAlignment="1">
      <alignment horizontal="center"/>
    </xf>
    <xf numFmtId="0" fontId="64" fillId="14" borderId="7" xfId="0" applyFont="1" applyFill="1" applyBorder="1" applyAlignment="1">
      <alignment horizontal="center"/>
    </xf>
    <xf numFmtId="164" fontId="58" fillId="14" borderId="72" xfId="3" applyNumberFormat="1" applyFont="1" applyFill="1" applyBorder="1" applyAlignment="1">
      <alignment horizontal="center" vertical="center"/>
    </xf>
    <xf numFmtId="0" fontId="59" fillId="0" borderId="46" xfId="0" applyFont="1" applyBorder="1" applyAlignment="1">
      <alignment horizontal="center"/>
    </xf>
    <xf numFmtId="0" fontId="30" fillId="9" borderId="11" xfId="11" applyFont="1" applyFill="1" applyBorder="1"/>
    <xf numFmtId="0" fontId="30" fillId="0" borderId="11" xfId="12" applyFont="1" applyFill="1" applyBorder="1"/>
    <xf numFmtId="0" fontId="30" fillId="0" borderId="79" xfId="12" applyFont="1" applyFill="1" applyBorder="1" applyAlignment="1">
      <alignment horizontal="center" vertical="center"/>
    </xf>
    <xf numFmtId="0" fontId="59" fillId="0" borderId="10" xfId="0" applyFont="1" applyBorder="1" applyAlignment="1">
      <alignment horizontal="center"/>
    </xf>
    <xf numFmtId="0" fontId="32" fillId="0" borderId="11" xfId="1" applyFont="1" applyFill="1" applyBorder="1" applyAlignment="1">
      <alignment horizontal="left"/>
    </xf>
    <xf numFmtId="0" fontId="6" fillId="7" borderId="16" xfId="20" applyFont="1" applyFill="1" applyBorder="1" applyAlignment="1">
      <alignment horizontal="center" wrapText="1"/>
    </xf>
    <xf numFmtId="0" fontId="6" fillId="12" borderId="9" xfId="20" applyFont="1" applyBorder="1" applyAlignment="1">
      <alignment horizontal="center" wrapText="1"/>
    </xf>
    <xf numFmtId="164" fontId="6" fillId="12" borderId="9" xfId="20" applyNumberFormat="1" applyFont="1" applyBorder="1" applyAlignment="1">
      <alignment horizontal="center"/>
    </xf>
    <xf numFmtId="0" fontId="6" fillId="7" borderId="13" xfId="20" applyFont="1" applyFill="1" applyBorder="1" applyAlignment="1">
      <alignment horizontal="center" wrapText="1"/>
    </xf>
    <xf numFmtId="0" fontId="32" fillId="7" borderId="66" xfId="1" applyFont="1" applyFill="1" applyBorder="1" applyAlignment="1">
      <alignment horizontal="left"/>
    </xf>
    <xf numFmtId="0" fontId="6" fillId="12" borderId="13" xfId="20" applyFont="1" applyBorder="1" applyAlignment="1">
      <alignment horizontal="center" wrapText="1"/>
    </xf>
    <xf numFmtId="0" fontId="6" fillId="7" borderId="78" xfId="20" applyFont="1" applyFill="1" applyBorder="1" applyAlignment="1">
      <alignment wrapText="1"/>
    </xf>
    <xf numFmtId="0" fontId="6" fillId="12" borderId="13" xfId="20" applyFont="1" applyBorder="1" applyAlignment="1">
      <alignment wrapText="1"/>
    </xf>
    <xf numFmtId="0" fontId="6" fillId="12" borderId="1" xfId="20" applyNumberFormat="1" applyFont="1" applyBorder="1" applyAlignment="1">
      <alignment horizontal="center" vertical="center"/>
    </xf>
    <xf numFmtId="0" fontId="6" fillId="7" borderId="13" xfId="20" applyFont="1" applyFill="1" applyBorder="1" applyAlignment="1">
      <alignment wrapText="1"/>
    </xf>
    <xf numFmtId="0" fontId="32" fillId="0" borderId="66" xfId="1" applyFont="1" applyFill="1" applyBorder="1"/>
    <xf numFmtId="0" fontId="32" fillId="0" borderId="11" xfId="1" applyFont="1" applyFill="1" applyBorder="1"/>
    <xf numFmtId="0" fontId="59" fillId="0" borderId="0" xfId="0" applyFont="1" applyAlignment="1">
      <alignment wrapText="1"/>
    </xf>
    <xf numFmtId="6" fontId="27" fillId="14" borderId="72" xfId="0" applyNumberFormat="1" applyFont="1" applyFill="1" applyBorder="1" applyAlignment="1">
      <alignment horizontal="center" vertical="center"/>
    </xf>
    <xf numFmtId="0" fontId="13" fillId="7" borderId="0" xfId="16" applyFont="1" applyFill="1" applyBorder="1"/>
    <xf numFmtId="6" fontId="32" fillId="0" borderId="0" xfId="0" applyNumberFormat="1" applyFont="1" applyBorder="1" applyAlignment="1">
      <alignment horizontal="center" vertical="center"/>
    </xf>
    <xf numFmtId="0" fontId="13" fillId="7" borderId="46" xfId="16" applyFont="1" applyFill="1" applyBorder="1" applyAlignment="1">
      <alignment horizontal="center"/>
    </xf>
    <xf numFmtId="0" fontId="60" fillId="2" borderId="0" xfId="0" applyFont="1" applyFill="1"/>
    <xf numFmtId="0" fontId="30" fillId="9" borderId="8" xfId="11" applyFont="1" applyFill="1" applyBorder="1" applyAlignment="1">
      <alignment vertical="center" wrapText="1"/>
    </xf>
    <xf numFmtId="0" fontId="30" fillId="9" borderId="40" xfId="11" applyFont="1" applyFill="1" applyBorder="1" applyAlignment="1">
      <alignment horizontal="center" vertical="center" wrapText="1"/>
    </xf>
    <xf numFmtId="0" fontId="30" fillId="9" borderId="40" xfId="0" applyFont="1" applyFill="1" applyBorder="1" applyAlignment="1">
      <alignment horizontal="center"/>
    </xf>
    <xf numFmtId="0" fontId="30" fillId="9" borderId="40" xfId="0" applyFont="1" applyFill="1" applyBorder="1" applyAlignment="1">
      <alignment horizontal="center" vertical="center"/>
    </xf>
    <xf numFmtId="0" fontId="60" fillId="9" borderId="41" xfId="0" applyFont="1" applyFill="1" applyBorder="1" applyAlignment="1">
      <alignment horizontal="center"/>
    </xf>
    <xf numFmtId="0" fontId="64" fillId="9" borderId="14" xfId="0" applyFont="1" applyFill="1" applyBorder="1" applyAlignment="1">
      <alignment wrapText="1"/>
    </xf>
    <xf numFmtId="0" fontId="64" fillId="9" borderId="17" xfId="0" applyFont="1" applyFill="1" applyBorder="1" applyAlignment="1">
      <alignment horizontal="center" vertical="center" wrapText="1"/>
    </xf>
    <xf numFmtId="0" fontId="64" fillId="9" borderId="17" xfId="0" applyFont="1" applyFill="1" applyBorder="1" applyAlignment="1">
      <alignment horizontal="center" wrapText="1"/>
    </xf>
    <xf numFmtId="0" fontId="64" fillId="9" borderId="17" xfId="0" applyFont="1" applyFill="1" applyBorder="1" applyAlignment="1">
      <alignment horizontal="center"/>
    </xf>
    <xf numFmtId="0" fontId="64" fillId="9" borderId="17" xfId="0" applyFont="1" applyFill="1" applyBorder="1" applyAlignment="1">
      <alignment horizontal="center" vertical="center"/>
    </xf>
    <xf numFmtId="0" fontId="64" fillId="9" borderId="16" xfId="0" applyFont="1" applyFill="1" applyBorder="1" applyAlignment="1">
      <alignment horizontal="center"/>
    </xf>
    <xf numFmtId="0" fontId="61" fillId="0" borderId="0" xfId="0" applyFont="1" applyBorder="1"/>
    <xf numFmtId="0" fontId="61" fillId="7" borderId="73" xfId="0" applyFont="1" applyFill="1" applyBorder="1" applyAlignment="1">
      <alignment horizontal="center" vertical="center"/>
    </xf>
    <xf numFmtId="0" fontId="6" fillId="16" borderId="19" xfId="20" applyFont="1" applyFill="1" applyBorder="1" applyAlignment="1">
      <alignment horizontal="center" vertical="center"/>
    </xf>
    <xf numFmtId="0" fontId="67" fillId="7" borderId="35" xfId="0" applyFont="1" applyFill="1" applyBorder="1" applyAlignment="1">
      <alignment horizontal="center" vertical="center" wrapText="1"/>
    </xf>
    <xf numFmtId="0" fontId="58" fillId="18" borderId="25" xfId="0" applyFont="1" applyFill="1" applyBorder="1" applyAlignment="1">
      <alignment horizontal="center" vertical="center" wrapText="1"/>
    </xf>
    <xf numFmtId="0" fontId="61" fillId="7" borderId="74" xfId="0" applyFont="1" applyFill="1" applyBorder="1" applyAlignment="1">
      <alignment horizontal="center" vertical="top" wrapText="1"/>
    </xf>
    <xf numFmtId="0" fontId="67" fillId="7" borderId="30" xfId="0" applyFont="1" applyFill="1" applyBorder="1" applyAlignment="1">
      <alignment horizontal="center" wrapText="1"/>
    </xf>
    <xf numFmtId="0" fontId="61" fillId="7" borderId="75" xfId="0" applyFont="1" applyFill="1" applyBorder="1" applyAlignment="1">
      <alignment horizontal="center" vertical="top" wrapText="1"/>
    </xf>
    <xf numFmtId="0" fontId="32" fillId="7" borderId="0" xfId="0" applyFont="1" applyFill="1" applyBorder="1" applyAlignment="1">
      <alignment horizontal="center" vertical="center" wrapText="1"/>
    </xf>
    <xf numFmtId="0" fontId="6" fillId="7" borderId="20" xfId="20" applyFont="1" applyFill="1" applyBorder="1" applyAlignment="1" applyProtection="1">
      <alignment horizontal="center" vertical="center"/>
      <protection locked="0"/>
    </xf>
    <xf numFmtId="0" fontId="60" fillId="7" borderId="46" xfId="0" applyFont="1" applyFill="1" applyBorder="1" applyAlignment="1">
      <alignment horizontal="center"/>
    </xf>
    <xf numFmtId="0" fontId="32" fillId="7" borderId="30" xfId="0" applyFont="1" applyFill="1" applyBorder="1" applyAlignment="1">
      <alignment horizontal="center" vertical="center" wrapText="1"/>
    </xf>
    <xf numFmtId="0" fontId="6" fillId="7" borderId="0" xfId="20" applyFont="1" applyFill="1" applyBorder="1" applyAlignment="1" applyProtection="1">
      <alignment horizontal="center" vertical="center"/>
      <protection locked="0"/>
    </xf>
    <xf numFmtId="0" fontId="30" fillId="7" borderId="31" xfId="12" applyFont="1" applyFill="1" applyBorder="1" applyAlignment="1">
      <alignment horizontal="center" vertical="center" wrapText="1"/>
    </xf>
    <xf numFmtId="0" fontId="30" fillId="7" borderId="33" xfId="12" applyFont="1" applyFill="1" applyBorder="1" applyAlignment="1">
      <alignment horizontal="center" vertical="center"/>
    </xf>
    <xf numFmtId="0" fontId="30" fillId="7" borderId="76" xfId="12" applyFont="1" applyFill="1" applyBorder="1" applyAlignment="1">
      <alignment horizontal="center" vertical="center"/>
    </xf>
    <xf numFmtId="0" fontId="32" fillId="8" borderId="14" xfId="0" applyFont="1" applyFill="1" applyBorder="1" applyAlignment="1">
      <alignment horizontal="left" vertical="center" wrapText="1"/>
    </xf>
    <xf numFmtId="0" fontId="6" fillId="12" borderId="32" xfId="20" applyFont="1" applyBorder="1" applyAlignment="1">
      <alignment horizontal="center" vertical="center"/>
    </xf>
    <xf numFmtId="0" fontId="6" fillId="12" borderId="32" xfId="20" applyFont="1" applyBorder="1" applyAlignment="1">
      <alignment horizontal="center"/>
    </xf>
    <xf numFmtId="0" fontId="6" fillId="12" borderId="16" xfId="20" applyFont="1" applyBorder="1" applyAlignment="1">
      <alignment horizontal="center"/>
    </xf>
    <xf numFmtId="0" fontId="32" fillId="8" borderId="11" xfId="0" applyFont="1" applyFill="1" applyBorder="1" applyAlignment="1">
      <alignment vertical="center" wrapText="1"/>
    </xf>
    <xf numFmtId="0" fontId="32" fillId="7" borderId="11" xfId="0" applyFont="1" applyFill="1" applyBorder="1" applyAlignment="1">
      <alignment vertical="center" wrapText="1"/>
    </xf>
    <xf numFmtId="0" fontId="6" fillId="12" borderId="45" xfId="20" applyFont="1" applyBorder="1" applyAlignment="1">
      <alignment horizontal="center" vertical="center"/>
    </xf>
    <xf numFmtId="0" fontId="6" fillId="12" borderId="15" xfId="20" applyFont="1" applyBorder="1" applyAlignment="1">
      <alignment horizontal="center" vertical="center"/>
    </xf>
    <xf numFmtId="0" fontId="6" fillId="12" borderId="15" xfId="20" applyFont="1" applyBorder="1" applyAlignment="1">
      <alignment horizontal="center"/>
    </xf>
    <xf numFmtId="6" fontId="27" fillId="13" borderId="12" xfId="21" applyNumberFormat="1" applyFont="1" applyBorder="1" applyAlignment="1">
      <alignment horizontal="center" vertical="center"/>
    </xf>
    <xf numFmtId="0" fontId="30" fillId="7" borderId="48" xfId="12" applyFont="1" applyFill="1" applyBorder="1" applyAlignment="1">
      <alignment wrapText="1"/>
    </xf>
    <xf numFmtId="0" fontId="6" fillId="7" borderId="10" xfId="20" applyFont="1" applyFill="1" applyBorder="1" applyAlignment="1">
      <alignment horizontal="center" vertical="center"/>
    </xf>
    <xf numFmtId="0" fontId="30" fillId="7" borderId="10" xfId="12" applyFont="1" applyFill="1" applyBorder="1" applyAlignment="1">
      <alignment horizontal="center" vertical="center"/>
    </xf>
    <xf numFmtId="0" fontId="32" fillId="7" borderId="14" xfId="0" applyFont="1" applyFill="1" applyBorder="1" applyAlignment="1">
      <alignment wrapText="1"/>
    </xf>
    <xf numFmtId="0" fontId="6" fillId="12" borderId="45" xfId="20" applyFont="1" applyBorder="1" applyAlignment="1">
      <alignment horizontal="center" vertical="center" wrapText="1"/>
    </xf>
    <xf numFmtId="0" fontId="6" fillId="12" borderId="12" xfId="20" applyFont="1" applyBorder="1" applyAlignment="1">
      <alignment horizontal="center" vertical="center"/>
    </xf>
    <xf numFmtId="0" fontId="6" fillId="12" borderId="12" xfId="20" applyFont="1" applyBorder="1" applyAlignment="1">
      <alignment horizontal="center"/>
    </xf>
    <xf numFmtId="0" fontId="30" fillId="7" borderId="11" xfId="13" applyFont="1" applyFill="1" applyBorder="1" applyAlignment="1">
      <alignment wrapText="1"/>
    </xf>
    <xf numFmtId="0" fontId="32" fillId="7" borderId="10" xfId="0" applyFont="1" applyFill="1" applyBorder="1" applyAlignment="1">
      <alignment horizontal="center"/>
    </xf>
    <xf numFmtId="6" fontId="32" fillId="7" borderId="13" xfId="0" applyNumberFormat="1" applyFont="1" applyFill="1" applyBorder="1" applyAlignment="1">
      <alignment horizontal="center" vertical="center"/>
    </xf>
    <xf numFmtId="3" fontId="6" fillId="12" borderId="12" xfId="20" applyNumberFormat="1" applyFont="1" applyBorder="1" applyAlignment="1">
      <alignment horizontal="center"/>
    </xf>
    <xf numFmtId="0" fontId="58" fillId="14" borderId="8" xfId="16" applyFont="1" applyFill="1" applyBorder="1" applyAlignment="1">
      <alignment wrapText="1"/>
    </xf>
    <xf numFmtId="0" fontId="58" fillId="14" borderId="0" xfId="0" applyFont="1" applyFill="1" applyBorder="1" applyAlignment="1">
      <alignment wrapText="1"/>
    </xf>
    <xf numFmtId="0" fontId="58" fillId="14" borderId="0" xfId="0" applyFont="1" applyFill="1" applyBorder="1" applyAlignment="1">
      <alignment horizontal="center"/>
    </xf>
    <xf numFmtId="0" fontId="58" fillId="14" borderId="46" xfId="0" applyFont="1" applyFill="1" applyBorder="1" applyAlignment="1">
      <alignment horizontal="center"/>
    </xf>
    <xf numFmtId="6" fontId="58" fillId="14" borderId="41" xfId="0" applyNumberFormat="1" applyFont="1" applyFill="1" applyBorder="1" applyAlignment="1">
      <alignment horizontal="center" vertical="center"/>
    </xf>
    <xf numFmtId="0" fontId="6" fillId="7" borderId="0" xfId="0" applyFont="1" applyFill="1" applyBorder="1" applyAlignment="1">
      <alignment wrapText="1"/>
    </xf>
    <xf numFmtId="0" fontId="6" fillId="7" borderId="0" xfId="0" applyFont="1" applyFill="1" applyBorder="1" applyAlignment="1">
      <alignment horizontal="center" wrapText="1"/>
    </xf>
    <xf numFmtId="0" fontId="6" fillId="7" borderId="0" xfId="0" applyFont="1" applyFill="1" applyBorder="1" applyAlignment="1">
      <alignment horizontal="center"/>
    </xf>
    <xf numFmtId="0" fontId="6" fillId="7" borderId="46" xfId="0" applyFont="1" applyFill="1" applyBorder="1" applyAlignment="1">
      <alignment horizontal="center" vertical="center"/>
    </xf>
    <xf numFmtId="0" fontId="30" fillId="9" borderId="1" xfId="0" applyFont="1" applyFill="1" applyBorder="1" applyAlignment="1">
      <alignment horizontal="center" wrapText="1"/>
    </xf>
    <xf numFmtId="0" fontId="30" fillId="9" borderId="1" xfId="0" applyFont="1" applyFill="1" applyBorder="1" applyAlignment="1">
      <alignment horizontal="center" vertical="center" wrapText="1"/>
    </xf>
    <xf numFmtId="0" fontId="30" fillId="9" borderId="1" xfId="0" applyFont="1" applyFill="1" applyBorder="1" applyAlignment="1">
      <alignment horizontal="center" vertical="center"/>
    </xf>
    <xf numFmtId="0" fontId="68" fillId="9" borderId="1" xfId="12" applyFont="1" applyFill="1" applyBorder="1" applyAlignment="1">
      <alignment horizontal="center" vertical="center"/>
    </xf>
    <xf numFmtId="165" fontId="27" fillId="13" borderId="1" xfId="21" applyNumberFormat="1" applyFont="1" applyBorder="1" applyAlignment="1">
      <alignment horizontal="center" vertical="center"/>
    </xf>
    <xf numFmtId="0" fontId="59" fillId="14" borderId="0" xfId="0" applyFont="1" applyFill="1"/>
    <xf numFmtId="0" fontId="58" fillId="14" borderId="10" xfId="0" applyFont="1" applyFill="1" applyBorder="1" applyAlignment="1">
      <alignment horizontal="center" wrapText="1"/>
    </xf>
    <xf numFmtId="0" fontId="58" fillId="14" borderId="10" xfId="0" applyFont="1" applyFill="1" applyBorder="1" applyAlignment="1">
      <alignment horizontal="center"/>
    </xf>
    <xf numFmtId="0" fontId="58" fillId="14" borderId="13" xfId="0" applyFont="1" applyFill="1" applyBorder="1" applyAlignment="1">
      <alignment horizontal="center"/>
    </xf>
    <xf numFmtId="165" fontId="58" fillId="14" borderId="41" xfId="0" applyNumberFormat="1" applyFont="1" applyFill="1" applyBorder="1" applyAlignment="1">
      <alignment horizontal="center" vertical="center"/>
    </xf>
    <xf numFmtId="0" fontId="59" fillId="2" borderId="0" xfId="0" applyFont="1" applyFill="1"/>
    <xf numFmtId="0" fontId="58" fillId="7" borderId="11" xfId="5" applyFont="1" applyFill="1" applyBorder="1" applyAlignment="1">
      <alignment wrapText="1"/>
    </xf>
    <xf numFmtId="0" fontId="58" fillId="7" borderId="17" xfId="5" applyFont="1" applyFill="1" applyBorder="1" applyAlignment="1">
      <alignment horizontal="center" wrapText="1"/>
    </xf>
    <xf numFmtId="0" fontId="27" fillId="7" borderId="17" xfId="5" applyFont="1" applyFill="1" applyBorder="1" applyAlignment="1">
      <alignment horizontal="center" wrapText="1"/>
    </xf>
    <xf numFmtId="0" fontId="59" fillId="7" borderId="17" xfId="0" applyFont="1" applyFill="1" applyBorder="1" applyAlignment="1">
      <alignment horizontal="center"/>
    </xf>
    <xf numFmtId="0" fontId="27" fillId="7" borderId="13" xfId="5" applyFont="1" applyFill="1" applyBorder="1" applyAlignment="1">
      <alignment horizontal="center" vertical="center"/>
    </xf>
    <xf numFmtId="0" fontId="30" fillId="9" borderId="71" xfId="11" applyFont="1" applyFill="1" applyBorder="1" applyAlignment="1">
      <alignment wrapText="1"/>
    </xf>
    <xf numFmtId="0" fontId="30" fillId="9" borderId="10" xfId="5" applyFont="1" applyFill="1" applyBorder="1" applyAlignment="1">
      <alignment wrapText="1"/>
    </xf>
    <xf numFmtId="0" fontId="30" fillId="9" borderId="9" xfId="12" applyFont="1" applyFill="1" applyBorder="1" applyAlignment="1">
      <alignment horizontal="center"/>
    </xf>
    <xf numFmtId="0" fontId="30" fillId="9" borderId="9" xfId="12" applyFont="1" applyFill="1" applyBorder="1" applyAlignment="1">
      <alignment horizontal="center" vertical="center"/>
    </xf>
    <xf numFmtId="0" fontId="32" fillId="7" borderId="11" xfId="11" applyFont="1" applyFill="1" applyBorder="1" applyAlignment="1">
      <alignment wrapText="1"/>
    </xf>
    <xf numFmtId="165" fontId="6" fillId="12" borderId="1" xfId="20" applyNumberFormat="1" applyFont="1" applyBorder="1" applyAlignment="1">
      <alignment horizontal="right"/>
    </xf>
    <xf numFmtId="165" fontId="27" fillId="13" borderId="9" xfId="23" applyNumberFormat="1" applyFont="1" applyFill="1" applyBorder="1" applyAlignment="1">
      <alignment horizontal="center" vertical="center"/>
    </xf>
    <xf numFmtId="0" fontId="30" fillId="19" borderId="10" xfId="12" applyFont="1" applyFill="1" applyBorder="1" applyAlignment="1">
      <alignment horizontal="center" vertical="center" wrapText="1"/>
    </xf>
    <xf numFmtId="0" fontId="69" fillId="19" borderId="10" xfId="0" applyFont="1" applyFill="1" applyBorder="1" applyAlignment="1">
      <alignment horizontal="center"/>
    </xf>
    <xf numFmtId="0" fontId="30" fillId="19" borderId="10" xfId="12" applyFont="1" applyFill="1" applyBorder="1" applyAlignment="1">
      <alignment horizontal="center"/>
    </xf>
    <xf numFmtId="0" fontId="30" fillId="19" borderId="10" xfId="12" applyFont="1" applyFill="1" applyBorder="1" applyAlignment="1">
      <alignment horizontal="center" vertical="center"/>
    </xf>
    <xf numFmtId="0" fontId="30" fillId="19" borderId="13" xfId="12" applyFont="1" applyFill="1" applyBorder="1" applyAlignment="1">
      <alignment horizontal="center" vertical="center"/>
    </xf>
    <xf numFmtId="0" fontId="37" fillId="7" borderId="14" xfId="1" applyFont="1" applyFill="1" applyBorder="1"/>
    <xf numFmtId="0" fontId="6" fillId="12" borderId="9" xfId="20" applyFont="1" applyBorder="1" applyAlignment="1">
      <alignment horizontal="center"/>
    </xf>
    <xf numFmtId="165" fontId="6" fillId="12" borderId="9" xfId="23" applyNumberFormat="1" applyFont="1" applyFill="1" applyBorder="1" applyAlignment="1">
      <alignment horizontal="right"/>
    </xf>
    <xf numFmtId="0" fontId="37" fillId="7" borderId="11" xfId="1" applyFont="1" applyFill="1" applyBorder="1"/>
    <xf numFmtId="165" fontId="6" fillId="12" borderId="1" xfId="23" applyNumberFormat="1" applyFont="1" applyFill="1" applyBorder="1" applyAlignment="1">
      <alignment horizontal="right"/>
    </xf>
    <xf numFmtId="0" fontId="37" fillId="7" borderId="11" xfId="1" applyFont="1" applyFill="1" applyBorder="1" applyAlignment="1">
      <alignment horizontal="left" wrapText="1"/>
    </xf>
    <xf numFmtId="0" fontId="64" fillId="14" borderId="0" xfId="0" applyFont="1" applyFill="1"/>
    <xf numFmtId="0" fontId="58" fillId="14" borderId="10" xfId="19" applyFont="1" applyFill="1" applyBorder="1" applyAlignment="1">
      <alignment wrapText="1"/>
    </xf>
    <xf numFmtId="0" fontId="58" fillId="14" borderId="10" xfId="19" applyFont="1" applyFill="1" applyBorder="1" applyAlignment="1">
      <alignment horizontal="center" vertical="center" wrapText="1"/>
    </xf>
    <xf numFmtId="0" fontId="64" fillId="14" borderId="10" xfId="0" applyFont="1" applyFill="1" applyBorder="1" applyAlignment="1">
      <alignment horizontal="center"/>
    </xf>
    <xf numFmtId="0" fontId="58" fillId="14" borderId="10" xfId="19" applyFont="1" applyFill="1" applyBorder="1" applyAlignment="1">
      <alignment horizontal="center" wrapText="1"/>
    </xf>
    <xf numFmtId="0" fontId="58" fillId="14" borderId="10" xfId="19" applyFont="1" applyFill="1" applyBorder="1" applyAlignment="1">
      <alignment horizontal="center"/>
    </xf>
    <xf numFmtId="164" fontId="58" fillId="14" borderId="13" xfId="19" applyNumberFormat="1" applyFont="1" applyFill="1" applyBorder="1" applyAlignment="1">
      <alignment horizontal="center" vertical="center"/>
    </xf>
    <xf numFmtId="0" fontId="61" fillId="10" borderId="0" xfId="0" applyFont="1" applyFill="1"/>
    <xf numFmtId="0" fontId="6" fillId="7" borderId="0" xfId="0" applyFont="1" applyFill="1" applyBorder="1" applyAlignment="1">
      <alignment horizontal="center" vertical="center" wrapText="1"/>
    </xf>
    <xf numFmtId="0" fontId="59" fillId="0" borderId="0" xfId="0" applyFont="1" applyAlignment="1">
      <alignment horizontal="center"/>
    </xf>
    <xf numFmtId="0" fontId="58" fillId="10" borderId="0" xfId="0" applyFont="1" applyFill="1" applyBorder="1" applyAlignment="1">
      <alignment wrapText="1"/>
    </xf>
    <xf numFmtId="0" fontId="58" fillId="10" borderId="0" xfId="0" applyFont="1" applyFill="1" applyBorder="1" applyAlignment="1">
      <alignment horizontal="center" vertical="center" wrapText="1"/>
    </xf>
    <xf numFmtId="0" fontId="61" fillId="10" borderId="0" xfId="0" applyFont="1" applyFill="1" applyBorder="1" applyAlignment="1">
      <alignment horizontal="center"/>
    </xf>
    <xf numFmtId="0" fontId="58" fillId="10" borderId="0" xfId="0" applyFont="1" applyFill="1" applyBorder="1" applyAlignment="1">
      <alignment horizontal="center" wrapText="1"/>
    </xf>
    <xf numFmtId="0" fontId="58" fillId="10" borderId="0" xfId="0" applyFont="1" applyFill="1" applyBorder="1" applyAlignment="1">
      <alignment horizontal="center"/>
    </xf>
    <xf numFmtId="164" fontId="58" fillId="10" borderId="9" xfId="0" applyNumberFormat="1" applyFont="1" applyFill="1" applyBorder="1" applyAlignment="1">
      <alignment horizontal="center" vertical="center"/>
    </xf>
    <xf numFmtId="0" fontId="59" fillId="0" borderId="0" xfId="0" applyFont="1" applyAlignment="1">
      <alignment vertical="center" wrapText="1"/>
    </xf>
    <xf numFmtId="0" fontId="59" fillId="0" borderId="0" xfId="0" applyFont="1" applyAlignment="1">
      <alignment horizontal="center" vertical="center"/>
    </xf>
    <xf numFmtId="0" fontId="59" fillId="0" borderId="46" xfId="0" applyFont="1" applyBorder="1"/>
    <xf numFmtId="0" fontId="29" fillId="7" borderId="17" xfId="12" applyFont="1" applyFill="1" applyBorder="1" applyAlignment="1">
      <alignment horizontal="center" wrapText="1"/>
    </xf>
    <xf numFmtId="0" fontId="28" fillId="7" borderId="17" xfId="0" applyFont="1" applyFill="1" applyBorder="1" applyAlignment="1">
      <alignment horizontal="center" wrapText="1"/>
    </xf>
    <xf numFmtId="0" fontId="28" fillId="7" borderId="16" xfId="0" applyFont="1" applyFill="1" applyBorder="1" applyAlignment="1">
      <alignment horizontal="center" wrapText="1"/>
    </xf>
    <xf numFmtId="0" fontId="32" fillId="0" borderId="10" xfId="1" applyFont="1" applyFill="1" applyBorder="1" applyAlignment="1">
      <alignment horizontal="center"/>
    </xf>
    <xf numFmtId="0" fontId="0" fillId="7" borderId="0" xfId="12" applyFont="1" applyFill="1" applyBorder="1" applyAlignment="1">
      <alignment horizontal="left" indent="2"/>
    </xf>
    <xf numFmtId="0" fontId="6" fillId="12" borderId="1" xfId="20" applyBorder="1" applyAlignment="1">
      <alignment horizontal="center" vertical="center"/>
    </xf>
    <xf numFmtId="0" fontId="6" fillId="12" borderId="41" xfId="20" applyBorder="1" applyAlignment="1">
      <alignment horizontal="center"/>
    </xf>
    <xf numFmtId="0" fontId="6" fillId="7" borderId="17" xfId="20" applyFill="1" applyBorder="1" applyAlignment="1">
      <alignment horizontal="center" vertical="center"/>
    </xf>
    <xf numFmtId="0" fontId="29" fillId="7" borderId="17" xfId="12" applyFont="1" applyFill="1" applyBorder="1" applyAlignment="1">
      <alignment horizontal="center" vertical="center"/>
    </xf>
    <xf numFmtId="0" fontId="6" fillId="12" borderId="13" xfId="20" applyBorder="1" applyAlignment="1">
      <alignment horizontal="center"/>
    </xf>
    <xf numFmtId="0" fontId="30" fillId="19" borderId="10" xfId="13" applyFont="1" applyFill="1" applyBorder="1"/>
    <xf numFmtId="0" fontId="28" fillId="19" borderId="10" xfId="0" applyFont="1" applyFill="1" applyBorder="1" applyAlignment="1">
      <alignment wrapText="1"/>
    </xf>
    <xf numFmtId="0" fontId="28" fillId="7" borderId="17" xfId="0" applyFont="1" applyFill="1" applyBorder="1" applyAlignment="1">
      <alignment horizontal="center" wrapText="1"/>
    </xf>
    <xf numFmtId="0" fontId="28" fillId="7" borderId="16" xfId="0" applyFont="1" applyFill="1" applyBorder="1" applyAlignment="1">
      <alignment horizontal="center" wrapText="1"/>
    </xf>
    <xf numFmtId="0" fontId="28" fillId="7" borderId="0" xfId="0" applyFont="1" applyFill="1" applyBorder="1" applyAlignment="1">
      <alignment horizontal="center" wrapText="1"/>
    </xf>
    <xf numFmtId="0" fontId="28" fillId="7" borderId="46" xfId="0" applyFont="1" applyFill="1" applyBorder="1" applyAlignment="1">
      <alignment horizontal="center" wrapText="1"/>
    </xf>
    <xf numFmtId="0" fontId="28" fillId="7" borderId="17" xfId="11" applyFont="1" applyFill="1" applyBorder="1" applyAlignment="1">
      <alignment horizontal="center" wrapText="1"/>
    </xf>
    <xf numFmtId="0" fontId="28" fillId="7" borderId="16" xfId="11" applyFont="1" applyFill="1" applyBorder="1" applyAlignment="1">
      <alignment horizontal="center" wrapText="1"/>
    </xf>
    <xf numFmtId="0" fontId="28" fillId="7" borderId="65" xfId="0" applyFont="1" applyFill="1" applyBorder="1" applyAlignment="1">
      <alignment horizontal="center" wrapText="1"/>
    </xf>
    <xf numFmtId="0" fontId="28" fillId="7" borderId="13" xfId="0" applyFont="1" applyFill="1" applyBorder="1" applyAlignment="1">
      <alignment horizontal="center" wrapText="1"/>
    </xf>
    <xf numFmtId="0" fontId="28" fillId="7" borderId="40" xfId="0" applyFont="1" applyFill="1" applyBorder="1" applyAlignment="1">
      <alignment horizontal="center" wrapText="1"/>
    </xf>
    <xf numFmtId="0" fontId="28" fillId="7" borderId="41" xfId="0" applyFont="1" applyFill="1" applyBorder="1" applyAlignment="1">
      <alignment horizontal="center" wrapText="1"/>
    </xf>
    <xf numFmtId="0" fontId="28" fillId="7" borderId="10" xfId="0" applyFont="1" applyFill="1" applyBorder="1" applyAlignment="1">
      <alignment horizontal="center" wrapText="1"/>
    </xf>
    <xf numFmtId="0" fontId="28" fillId="7" borderId="13" xfId="0" applyFont="1" applyFill="1" applyBorder="1" applyAlignment="1">
      <alignment horizontal="center" wrapText="1"/>
    </xf>
    <xf numFmtId="0" fontId="28" fillId="0" borderId="0" xfId="0" applyFont="1" applyAlignment="1">
      <alignment horizontal="left"/>
    </xf>
    <xf numFmtId="0" fontId="28" fillId="0" borderId="49" xfId="0" applyFont="1" applyBorder="1" applyAlignment="1">
      <alignment horizontal="left"/>
    </xf>
    <xf numFmtId="0" fontId="28" fillId="0" borderId="42" xfId="0" applyFont="1" applyBorder="1"/>
    <xf numFmtId="0" fontId="28" fillId="0" borderId="42" xfId="0" applyFont="1" applyBorder="1" applyAlignment="1">
      <alignment vertical="center"/>
    </xf>
    <xf numFmtId="0" fontId="57" fillId="7" borderId="11" xfId="12" applyFont="1" applyFill="1" applyBorder="1"/>
    <xf numFmtId="0" fontId="29" fillId="7" borderId="10" xfId="12" applyFont="1" applyFill="1" applyBorder="1" applyAlignment="1">
      <alignment wrapText="1"/>
    </xf>
    <xf numFmtId="0" fontId="29" fillId="7" borderId="10" xfId="12" applyFont="1" applyFill="1" applyBorder="1" applyAlignment="1">
      <alignment horizontal="center" vertical="center" wrapText="1"/>
    </xf>
    <xf numFmtId="0" fontId="33" fillId="7" borderId="10" xfId="0" applyFont="1" applyFill="1" applyBorder="1"/>
    <xf numFmtId="164" fontId="27" fillId="13" borderId="1" xfId="21" applyNumberFormat="1" applyBorder="1" applyAlignment="1">
      <alignment horizontal="center" vertical="center"/>
    </xf>
    <xf numFmtId="0" fontId="0" fillId="0" borderId="0" xfId="0" applyAlignment="1">
      <alignment horizontal="right"/>
    </xf>
    <xf numFmtId="0" fontId="49" fillId="21" borderId="0" xfId="0" applyFont="1" applyFill="1" applyAlignment="1">
      <alignment horizontal="left" vertical="center" indent="3"/>
    </xf>
    <xf numFmtId="0" fontId="51" fillId="16" borderId="20" xfId="0" applyFont="1" applyFill="1" applyBorder="1" applyAlignment="1">
      <alignment wrapText="1"/>
    </xf>
    <xf numFmtId="0" fontId="50" fillId="18" borderId="21" xfId="0" applyFont="1" applyFill="1" applyBorder="1" applyAlignment="1">
      <alignment wrapText="1"/>
    </xf>
    <xf numFmtId="0" fontId="25" fillId="14" borderId="21" xfId="19" applyFont="1" applyFill="1" applyBorder="1" applyAlignment="1">
      <alignment wrapText="1"/>
    </xf>
    <xf numFmtId="0" fontId="49" fillId="0" borderId="83" xfId="0" applyFont="1" applyBorder="1" applyAlignment="1">
      <alignment horizontal="left" indent="2"/>
    </xf>
    <xf numFmtId="0" fontId="49" fillId="0" borderId="84" xfId="0" applyFont="1" applyBorder="1" applyAlignment="1">
      <alignment horizontal="left" indent="2"/>
    </xf>
    <xf numFmtId="0" fontId="49" fillId="0" borderId="85" xfId="0" applyFont="1" applyBorder="1" applyAlignment="1">
      <alignment horizontal="left" indent="2"/>
    </xf>
    <xf numFmtId="0" fontId="13" fillId="23" borderId="86" xfId="0" applyFont="1" applyFill="1" applyBorder="1" applyAlignment="1">
      <alignment vertical="center" wrapText="1"/>
    </xf>
    <xf numFmtId="0" fontId="13" fillId="23" borderId="90" xfId="0" applyFont="1" applyFill="1" applyBorder="1" applyAlignment="1">
      <alignment vertical="center" wrapText="1"/>
    </xf>
    <xf numFmtId="0" fontId="0" fillId="24" borderId="94" xfId="0" applyFill="1" applyBorder="1" applyAlignment="1">
      <alignment vertical="center" wrapText="1"/>
    </xf>
    <xf numFmtId="0" fontId="13" fillId="24" borderId="95" xfId="0" applyFont="1" applyFill="1" applyBorder="1" applyAlignment="1">
      <alignment horizontal="center" vertical="center" textRotation="180" wrapText="1"/>
    </xf>
    <xf numFmtId="0" fontId="13" fillId="24" borderId="96" xfId="0" applyFont="1" applyFill="1" applyBorder="1" applyAlignment="1">
      <alignment horizontal="center" vertical="center" textRotation="180" wrapText="1"/>
    </xf>
    <xf numFmtId="0" fontId="13" fillId="0" borderId="94" xfId="0" applyFont="1" applyBorder="1" applyAlignment="1">
      <alignment vertical="center" wrapText="1"/>
    </xf>
    <xf numFmtId="0" fontId="13" fillId="0" borderId="96" xfId="0" applyFont="1" applyBorder="1" applyAlignment="1">
      <alignment vertical="center" wrapText="1"/>
    </xf>
    <xf numFmtId="0" fontId="25" fillId="14" borderId="17" xfId="16" applyFont="1" applyFill="1" applyBorder="1"/>
    <xf numFmtId="0" fontId="25" fillId="14" borderId="17" xfId="16" applyFont="1" applyFill="1" applyBorder="1" applyAlignment="1">
      <alignment horizontal="center"/>
    </xf>
    <xf numFmtId="6" fontId="25" fillId="14" borderId="17" xfId="16" applyNumberFormat="1" applyFont="1" applyFill="1" applyBorder="1" applyAlignment="1">
      <alignment horizontal="center" vertical="center"/>
    </xf>
    <xf numFmtId="0" fontId="23" fillId="21" borderId="57" xfId="22" applyFont="1" applyFill="1" applyBorder="1" applyAlignment="1">
      <alignment vertical="top"/>
    </xf>
    <xf numFmtId="0" fontId="47" fillId="21" borderId="57" xfId="22" applyFont="1" applyFill="1" applyBorder="1" applyAlignment="1">
      <alignment vertical="top" wrapText="1"/>
    </xf>
    <xf numFmtId="0" fontId="46" fillId="7" borderId="0" xfId="0" applyFont="1" applyFill="1" applyBorder="1" applyAlignment="1"/>
    <xf numFmtId="0" fontId="22" fillId="7" borderId="24" xfId="0" applyFont="1" applyFill="1" applyBorder="1" applyAlignment="1">
      <alignment horizontal="left" indent="11"/>
    </xf>
    <xf numFmtId="0" fontId="22" fillId="21" borderId="19" xfId="0" applyFont="1" applyFill="1" applyBorder="1" applyAlignment="1">
      <alignment vertical="top" wrapText="1"/>
    </xf>
    <xf numFmtId="0" fontId="22" fillId="21" borderId="29" xfId="0" applyFont="1" applyFill="1" applyBorder="1" applyAlignment="1"/>
    <xf numFmtId="0" fontId="22" fillId="0" borderId="101" xfId="0" applyFont="1" applyBorder="1" applyAlignment="1">
      <alignment wrapText="1"/>
    </xf>
    <xf numFmtId="0" fontId="0" fillId="7" borderId="102" xfId="0" applyFont="1" applyFill="1" applyBorder="1" applyAlignment="1">
      <alignment vertical="center"/>
    </xf>
    <xf numFmtId="0" fontId="0" fillId="7" borderId="101" xfId="0" applyFont="1" applyFill="1" applyBorder="1" applyAlignment="1">
      <alignment vertical="center"/>
    </xf>
    <xf numFmtId="0" fontId="0" fillId="7" borderId="99" xfId="0" applyFont="1" applyFill="1" applyBorder="1" applyAlignment="1">
      <alignment vertical="center"/>
    </xf>
    <xf numFmtId="0" fontId="0" fillId="7" borderId="100" xfId="0" applyFont="1" applyFill="1" applyBorder="1" applyAlignment="1">
      <alignment vertical="center"/>
    </xf>
    <xf numFmtId="0" fontId="0" fillId="7" borderId="101" xfId="0" applyFont="1" applyFill="1" applyBorder="1"/>
    <xf numFmtId="0" fontId="0" fillId="7" borderId="101" xfId="0" applyFont="1" applyFill="1" applyBorder="1" applyAlignment="1">
      <alignment vertical="top"/>
    </xf>
    <xf numFmtId="0" fontId="0" fillId="7" borderId="99" xfId="0" applyFont="1" applyFill="1" applyBorder="1"/>
    <xf numFmtId="0" fontId="0" fillId="7" borderId="99" xfId="0" applyFont="1" applyFill="1" applyBorder="1" applyAlignment="1">
      <alignment wrapText="1"/>
    </xf>
    <xf numFmtId="0" fontId="0" fillId="7" borderId="100" xfId="0" applyFont="1" applyFill="1" applyBorder="1" applyAlignment="1">
      <alignment wrapText="1"/>
    </xf>
    <xf numFmtId="0" fontId="0" fillId="7" borderId="101" xfId="0" applyFont="1" applyFill="1" applyBorder="1" applyAlignment="1">
      <alignment wrapText="1"/>
    </xf>
    <xf numFmtId="0" fontId="0" fillId="21" borderId="103" xfId="0" applyFont="1" applyFill="1" applyBorder="1"/>
    <xf numFmtId="0" fontId="0" fillId="21" borderId="99" xfId="0" applyFont="1" applyFill="1" applyBorder="1"/>
    <xf numFmtId="0" fontId="0" fillId="21" borderId="100" xfId="0" applyFont="1" applyFill="1" applyBorder="1"/>
    <xf numFmtId="0" fontId="0" fillId="7" borderId="100" xfId="0" applyFont="1" applyFill="1" applyBorder="1"/>
    <xf numFmtId="0" fontId="0" fillId="7" borderId="103" xfId="0" applyFont="1" applyFill="1" applyBorder="1"/>
    <xf numFmtId="0" fontId="0" fillId="7" borderId="104" xfId="0" applyFont="1" applyFill="1" applyBorder="1" applyAlignment="1">
      <alignment vertical="center"/>
    </xf>
    <xf numFmtId="0" fontId="0" fillId="7" borderId="103" xfId="0" applyFont="1" applyFill="1" applyBorder="1" applyAlignment="1">
      <alignment vertical="center"/>
    </xf>
    <xf numFmtId="0" fontId="0" fillId="21" borderId="105" xfId="0" applyFont="1" applyFill="1" applyBorder="1" applyAlignment="1">
      <alignment vertical="center"/>
    </xf>
    <xf numFmtId="0" fontId="0" fillId="7" borderId="106" xfId="0" applyFont="1" applyFill="1" applyBorder="1" applyAlignment="1">
      <alignment vertical="center"/>
    </xf>
    <xf numFmtId="0" fontId="0" fillId="21" borderId="100" xfId="0" applyFont="1" applyFill="1" applyBorder="1" applyAlignment="1">
      <alignment vertical="center"/>
    </xf>
    <xf numFmtId="0" fontId="22" fillId="0" borderId="107" xfId="0" applyFont="1" applyBorder="1" applyAlignment="1">
      <alignment wrapText="1"/>
    </xf>
    <xf numFmtId="0" fontId="0" fillId="7" borderId="108" xfId="22" applyFont="1" applyFill="1" applyBorder="1" applyAlignment="1">
      <alignment horizontal="left" vertical="center" wrapText="1"/>
    </xf>
    <xf numFmtId="0" fontId="47" fillId="7" borderId="109" xfId="22" applyFont="1" applyFill="1" applyBorder="1" applyAlignment="1">
      <alignment horizontal="left" wrapText="1"/>
    </xf>
    <xf numFmtId="0" fontId="0" fillId="7" borderId="108" xfId="22" applyFont="1" applyFill="1" applyBorder="1" applyAlignment="1">
      <alignment horizontal="left" vertical="top" wrapText="1"/>
    </xf>
    <xf numFmtId="0" fontId="0" fillId="7" borderId="110" xfId="12" applyFont="1" applyFill="1" applyBorder="1" applyAlignment="1">
      <alignment horizontal="left" vertical="center" wrapText="1"/>
    </xf>
    <xf numFmtId="0" fontId="0" fillId="7" borderId="111" xfId="0" applyFont="1" applyFill="1" applyBorder="1" applyAlignment="1">
      <alignment vertical="center"/>
    </xf>
    <xf numFmtId="0" fontId="0" fillId="7" borderId="112" xfId="22" applyFont="1" applyFill="1" applyBorder="1" applyAlignment="1">
      <alignment horizontal="left" indent="3"/>
    </xf>
    <xf numFmtId="0" fontId="47" fillId="7" borderId="113" xfId="22" applyFont="1" applyFill="1" applyBorder="1"/>
    <xf numFmtId="0" fontId="48" fillId="2" borderId="115" xfId="0" applyFont="1" applyFill="1" applyBorder="1" applyAlignment="1">
      <alignment horizontal="center" vertical="center" wrapText="1"/>
    </xf>
    <xf numFmtId="0" fontId="41" fillId="0" borderId="29" xfId="0" applyFont="1" applyBorder="1" applyAlignment="1">
      <alignment wrapText="1"/>
    </xf>
    <xf numFmtId="0" fontId="25" fillId="10" borderId="116" xfId="0" applyFont="1" applyFill="1" applyBorder="1" applyAlignment="1">
      <alignment wrapText="1"/>
    </xf>
    <xf numFmtId="0" fontId="0" fillId="7" borderId="117" xfId="0" applyFont="1" applyFill="1" applyBorder="1"/>
    <xf numFmtId="0" fontId="18" fillId="21" borderId="0" xfId="12" applyFont="1" applyFill="1" applyBorder="1" applyAlignment="1">
      <alignment horizontal="left" vertical="center" wrapText="1" indent="3"/>
    </xf>
    <xf numFmtId="0" fontId="18" fillId="21" borderId="54" xfId="12" applyFont="1" applyFill="1" applyBorder="1" applyAlignment="1">
      <alignment horizontal="left" vertical="center" indent="3"/>
    </xf>
    <xf numFmtId="0" fontId="0" fillId="7" borderId="103" xfId="0" applyFont="1" applyFill="1" applyBorder="1" applyAlignment="1">
      <alignment vertical="top"/>
    </xf>
    <xf numFmtId="0" fontId="0" fillId="7" borderId="114" xfId="22" applyFont="1" applyFill="1" applyBorder="1" applyAlignment="1">
      <alignment horizontal="left" vertical="center" wrapText="1" indent="2"/>
    </xf>
    <xf numFmtId="0" fontId="0" fillId="7" borderId="119" xfId="22" applyFont="1" applyFill="1" applyBorder="1" applyAlignment="1">
      <alignment horizontal="left" vertical="top" indent="2"/>
    </xf>
    <xf numFmtId="0" fontId="22" fillId="7" borderId="120" xfId="22" applyFont="1" applyFill="1" applyBorder="1" applyAlignment="1">
      <alignment horizontal="left" wrapText="1"/>
    </xf>
    <xf numFmtId="0" fontId="37" fillId="7" borderId="121" xfId="1" applyFont="1" applyFill="1" applyBorder="1"/>
    <xf numFmtId="0" fontId="22" fillId="0" borderId="122" xfId="0" applyFont="1" applyBorder="1" applyAlignment="1">
      <alignment wrapText="1"/>
    </xf>
    <xf numFmtId="0" fontId="47" fillId="0" borderId="123" xfId="0" applyFont="1" applyBorder="1"/>
    <xf numFmtId="0" fontId="47" fillId="7" borderId="124" xfId="22" applyFont="1" applyFill="1" applyBorder="1"/>
    <xf numFmtId="0" fontId="47" fillId="7" borderId="125" xfId="0" applyFont="1" applyFill="1" applyBorder="1" applyAlignment="1">
      <alignment horizontal="left" wrapText="1"/>
    </xf>
    <xf numFmtId="0" fontId="73" fillId="12" borderId="16" xfId="20" applyFont="1" applyBorder="1" applyAlignment="1">
      <alignment wrapText="1"/>
    </xf>
    <xf numFmtId="0" fontId="73" fillId="12" borderId="9" xfId="20" applyFont="1" applyBorder="1" applyAlignment="1">
      <alignment wrapText="1"/>
    </xf>
    <xf numFmtId="0" fontId="73" fillId="12" borderId="9" xfId="20" applyNumberFormat="1" applyFont="1" applyBorder="1"/>
    <xf numFmtId="164" fontId="73" fillId="12" borderId="9" xfId="20" applyNumberFormat="1" applyFont="1" applyBorder="1" applyAlignment="1">
      <alignment horizontal="center"/>
    </xf>
    <xf numFmtId="164" fontId="74" fillId="13" borderId="9" xfId="21" applyNumberFormat="1" applyFont="1" applyBorder="1" applyAlignment="1">
      <alignment horizontal="center" vertical="center"/>
    </xf>
    <xf numFmtId="0" fontId="31" fillId="9" borderId="126" xfId="11" applyFont="1" applyFill="1" applyBorder="1" applyAlignment="1">
      <alignment wrapText="1"/>
    </xf>
    <xf numFmtId="0" fontId="28" fillId="0" borderId="127" xfId="0" applyFont="1" applyBorder="1"/>
    <xf numFmtId="0" fontId="28" fillId="0" borderId="126" xfId="0" applyFont="1" applyBorder="1" applyAlignment="1">
      <alignment horizontal="left" indent="4"/>
    </xf>
    <xf numFmtId="0" fontId="28" fillId="0" borderId="127" xfId="0" applyFont="1" applyBorder="1" applyAlignment="1">
      <alignment horizontal="left" indent="4"/>
    </xf>
    <xf numFmtId="0" fontId="28" fillId="0" borderId="114" xfId="0" applyFont="1" applyBorder="1" applyAlignment="1">
      <alignment horizontal="left" indent="4"/>
    </xf>
    <xf numFmtId="0" fontId="28" fillId="0" borderId="118" xfId="0" applyFont="1" applyBorder="1" applyAlignment="1">
      <alignment horizontal="left" indent="4"/>
    </xf>
    <xf numFmtId="0" fontId="29" fillId="19" borderId="10" xfId="12" applyFont="1" applyFill="1" applyBorder="1" applyAlignment="1"/>
    <xf numFmtId="0" fontId="29" fillId="19" borderId="10" xfId="12" applyFont="1" applyFill="1" applyBorder="1" applyAlignment="1">
      <alignment horizontal="center" vertical="center"/>
    </xf>
    <xf numFmtId="0" fontId="29" fillId="19" borderId="13" xfId="12" applyFont="1" applyFill="1" applyBorder="1" applyAlignment="1">
      <alignment horizontal="center" vertical="center"/>
    </xf>
    <xf numFmtId="164" fontId="25" fillId="14" borderId="13" xfId="0" applyNumberFormat="1" applyFont="1" applyFill="1" applyBorder="1" applyAlignment="1">
      <alignment horizontal="center" vertical="center"/>
    </xf>
    <xf numFmtId="0" fontId="29" fillId="9" borderId="11" xfId="12" applyFont="1" applyFill="1" applyBorder="1" applyAlignment="1">
      <alignment wrapText="1"/>
    </xf>
    <xf numFmtId="0" fontId="32" fillId="0" borderId="8" xfId="0" applyFont="1" applyBorder="1" applyAlignment="1">
      <alignment wrapText="1"/>
    </xf>
    <xf numFmtId="0" fontId="32" fillId="7" borderId="11" xfId="14" applyFont="1" applyFill="1" applyBorder="1" applyAlignment="1">
      <alignment wrapText="1"/>
    </xf>
    <xf numFmtId="0" fontId="6" fillId="0" borderId="42" xfId="0" applyFont="1" applyBorder="1"/>
    <xf numFmtId="0" fontId="6" fillId="0" borderId="42" xfId="0" applyFont="1" applyBorder="1" applyAlignment="1">
      <alignment vertical="center"/>
    </xf>
    <xf numFmtId="0" fontId="30" fillId="0" borderId="11" xfId="12" applyFont="1" applyBorder="1"/>
    <xf numFmtId="0" fontId="61" fillId="7" borderId="130" xfId="0" applyFont="1" applyFill="1" applyBorder="1" applyAlignment="1">
      <alignment horizontal="center" wrapText="1"/>
    </xf>
    <xf numFmtId="0" fontId="66" fillId="15" borderId="58" xfId="0" applyFont="1" applyFill="1" applyBorder="1" applyAlignment="1">
      <alignment wrapText="1"/>
    </xf>
    <xf numFmtId="0" fontId="66" fillId="15" borderId="42" xfId="0" applyFont="1" applyFill="1" applyBorder="1" applyAlignment="1">
      <alignment horizontal="left" vertical="center" wrapText="1"/>
    </xf>
    <xf numFmtId="2" fontId="66" fillId="15" borderId="60" xfId="0" applyNumberFormat="1" applyFont="1" applyFill="1" applyBorder="1" applyAlignment="1">
      <alignment horizontal="left" vertical="center" wrapText="1"/>
    </xf>
    <xf numFmtId="0" fontId="60" fillId="7" borderId="131" xfId="0" applyFont="1" applyFill="1" applyBorder="1"/>
    <xf numFmtId="0" fontId="30" fillId="7" borderId="131" xfId="12" applyFont="1" applyFill="1" applyBorder="1" applyAlignment="1">
      <alignment wrapText="1"/>
    </xf>
    <xf numFmtId="0" fontId="30" fillId="19" borderId="11" xfId="12" applyFont="1" applyFill="1" applyBorder="1"/>
    <xf numFmtId="0" fontId="55" fillId="21" borderId="0" xfId="12" applyFont="1" applyFill="1" applyBorder="1" applyAlignment="1">
      <alignment vertical="center" wrapText="1"/>
    </xf>
    <xf numFmtId="0" fontId="55" fillId="21" borderId="54" xfId="12" applyFont="1" applyFill="1" applyBorder="1" applyAlignment="1">
      <alignment vertical="center"/>
    </xf>
    <xf numFmtId="0" fontId="13" fillId="7" borderId="0" xfId="22" applyFont="1" applyFill="1" applyBorder="1" applyAlignment="1">
      <alignment horizontal="left" vertical="center" indent="2"/>
    </xf>
    <xf numFmtId="0" fontId="45" fillId="9" borderId="1" xfId="0" applyFont="1" applyFill="1" applyBorder="1" applyAlignment="1">
      <alignment horizontal="center" vertical="center" wrapText="1"/>
    </xf>
    <xf numFmtId="0" fontId="28" fillId="0" borderId="8" xfId="12" applyFont="1" applyFill="1" applyBorder="1"/>
    <xf numFmtId="0" fontId="28" fillId="0" borderId="66" xfId="12" applyFont="1" applyFill="1" applyBorder="1"/>
    <xf numFmtId="0" fontId="6" fillId="0" borderId="1" xfId="20" applyFont="1" applyFill="1" applyBorder="1" applyAlignment="1">
      <alignment horizontal="center" wrapText="1"/>
    </xf>
    <xf numFmtId="166" fontId="6" fillId="16" borderId="19" xfId="20" applyNumberFormat="1" applyFont="1" applyFill="1" applyBorder="1" applyAlignment="1">
      <alignment horizontal="center" vertical="center"/>
    </xf>
    <xf numFmtId="0" fontId="71" fillId="0" borderId="0" xfId="0" applyFont="1" applyBorder="1" applyAlignment="1">
      <alignment vertical="center" wrapText="1"/>
    </xf>
    <xf numFmtId="0" fontId="0" fillId="0" borderId="82" xfId="0" applyBorder="1" applyAlignment="1"/>
    <xf numFmtId="0" fontId="40" fillId="0" borderId="0" xfId="0" applyFont="1" applyAlignment="1">
      <alignment horizontal="center" vertical="center" wrapText="1"/>
    </xf>
    <xf numFmtId="0" fontId="49" fillId="21" borderId="18" xfId="0" applyFont="1" applyFill="1" applyBorder="1" applyAlignment="1">
      <alignment horizontal="left" vertical="center" wrapText="1"/>
    </xf>
    <xf numFmtId="0" fontId="47" fillId="21" borderId="18" xfId="0" applyFont="1" applyFill="1" applyBorder="1" applyAlignment="1">
      <alignment horizontal="left" vertical="center" wrapText="1"/>
    </xf>
    <xf numFmtId="0" fontId="49" fillId="21" borderId="21" xfId="0" applyFont="1" applyFill="1" applyBorder="1" applyAlignment="1">
      <alignment horizontal="left" vertical="top" wrapText="1"/>
    </xf>
    <xf numFmtId="0" fontId="48" fillId="4" borderId="21" xfId="0" applyFont="1" applyFill="1" applyBorder="1" applyAlignment="1">
      <alignment horizontal="center" vertical="center"/>
    </xf>
    <xf numFmtId="0" fontId="70" fillId="22" borderId="114" xfId="0" applyFont="1" applyFill="1" applyBorder="1" applyAlignment="1">
      <alignment horizontal="center" vertical="center"/>
    </xf>
    <xf numFmtId="0" fontId="0" fillId="0" borderId="0" xfId="0" applyAlignment="1"/>
    <xf numFmtId="0" fontId="72" fillId="0" borderId="1" xfId="0" applyFont="1" applyBorder="1" applyAlignment="1">
      <alignment horizontal="left"/>
    </xf>
    <xf numFmtId="0" fontId="73" fillId="0" borderId="1" xfId="0" applyFont="1" applyBorder="1" applyAlignment="1"/>
    <xf numFmtId="0" fontId="74" fillId="0" borderId="11" xfId="0" applyFont="1" applyBorder="1" applyAlignment="1">
      <alignment horizontal="left"/>
    </xf>
    <xf numFmtId="0" fontId="73" fillId="0" borderId="10" xfId="0" applyFont="1" applyBorder="1" applyAlignment="1"/>
    <xf numFmtId="0" fontId="73" fillId="0" borderId="13" xfId="0" applyFont="1" applyBorder="1" applyAlignment="1"/>
    <xf numFmtId="0" fontId="31" fillId="9" borderId="8" xfId="11" applyFont="1" applyFill="1" applyBorder="1" applyAlignment="1">
      <alignment horizontal="left" wrapText="1"/>
    </xf>
    <xf numFmtId="0" fontId="31" fillId="9" borderId="40" xfId="11" applyFont="1" applyFill="1" applyBorder="1" applyAlignment="1">
      <alignment horizontal="left" wrapText="1"/>
    </xf>
    <xf numFmtId="0" fontId="31" fillId="9" borderId="41" xfId="11" applyFont="1" applyFill="1" applyBorder="1" applyAlignment="1">
      <alignment horizontal="left" wrapText="1"/>
    </xf>
    <xf numFmtId="0" fontId="43" fillId="2" borderId="20" xfId="0" applyFont="1" applyFill="1" applyBorder="1" applyAlignment="1">
      <alignment horizontal="left" vertical="center" wrapText="1"/>
    </xf>
    <xf numFmtId="0" fontId="0" fillId="0" borderId="21" xfId="0" applyBorder="1" applyAlignment="1">
      <alignment horizontal="left" wrapText="1"/>
    </xf>
    <xf numFmtId="0" fontId="0" fillId="0" borderId="22" xfId="0" applyBorder="1" applyAlignment="1">
      <alignment horizontal="left" wrapText="1"/>
    </xf>
    <xf numFmtId="0" fontId="43" fillId="2" borderId="20" xfId="0" applyFont="1" applyFill="1" applyBorder="1" applyAlignment="1">
      <alignment horizontal="left" wrapText="1"/>
    </xf>
    <xf numFmtId="0" fontId="29" fillId="7" borderId="0" xfId="12" applyFont="1" applyFill="1" applyBorder="1" applyAlignment="1">
      <alignment horizontal="center" wrapText="1"/>
    </xf>
    <xf numFmtId="0" fontId="29" fillId="7" borderId="46" xfId="12" applyFont="1" applyFill="1" applyBorder="1" applyAlignment="1">
      <alignment horizontal="center" wrapText="1"/>
    </xf>
    <xf numFmtId="0" fontId="32" fillId="0" borderId="65" xfId="1" applyFont="1" applyFill="1" applyBorder="1" applyAlignment="1">
      <alignment horizontal="center"/>
    </xf>
    <xf numFmtId="0" fontId="32" fillId="0" borderId="13" xfId="1" applyFont="1" applyFill="1" applyBorder="1" applyAlignment="1">
      <alignment horizontal="center"/>
    </xf>
    <xf numFmtId="0" fontId="14" fillId="17" borderId="20" xfId="0" applyFont="1" applyFill="1" applyBorder="1" applyAlignment="1">
      <alignment horizontal="center" vertical="center" wrapText="1"/>
    </xf>
    <xf numFmtId="0" fontId="14" fillId="17" borderId="21" xfId="0" applyFont="1" applyFill="1" applyBorder="1" applyAlignment="1">
      <alignment horizontal="center" vertical="center" wrapText="1"/>
    </xf>
    <xf numFmtId="0" fontId="53" fillId="7" borderId="18" xfId="10" applyFont="1" applyFill="1" applyBorder="1" applyAlignment="1">
      <alignment horizontal="center" vertical="center"/>
    </xf>
    <xf numFmtId="0" fontId="31" fillId="9" borderId="10" xfId="11" applyFont="1" applyFill="1" applyBorder="1" applyAlignment="1">
      <alignment horizontal="center" wrapText="1"/>
    </xf>
    <xf numFmtId="0" fontId="29" fillId="7" borderId="17" xfId="12" applyFont="1" applyFill="1" applyBorder="1" applyAlignment="1">
      <alignment horizontal="center" wrapText="1"/>
    </xf>
    <xf numFmtId="0" fontId="28" fillId="7" borderId="17" xfId="0" applyFont="1" applyFill="1" applyBorder="1" applyAlignment="1">
      <alignment horizontal="center" wrapText="1"/>
    </xf>
    <xf numFmtId="0" fontId="28" fillId="7" borderId="16" xfId="0" applyFont="1" applyFill="1" applyBorder="1" applyAlignment="1">
      <alignment horizontal="center" wrapText="1"/>
    </xf>
    <xf numFmtId="0" fontId="28" fillId="7" borderId="65" xfId="0" applyFont="1" applyFill="1" applyBorder="1" applyAlignment="1">
      <alignment horizontal="center" wrapText="1"/>
    </xf>
    <xf numFmtId="0" fontId="28" fillId="7" borderId="13" xfId="0" applyFont="1" applyFill="1" applyBorder="1" applyAlignment="1">
      <alignment horizontal="center" wrapText="1"/>
    </xf>
    <xf numFmtId="0" fontId="54" fillId="17" borderId="20" xfId="0" applyFont="1" applyFill="1"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31" fillId="9" borderId="40" xfId="11" applyFont="1" applyFill="1" applyBorder="1" applyAlignment="1">
      <alignment horizontal="center"/>
    </xf>
    <xf numFmtId="0" fontId="74" fillId="0" borderId="11" xfId="0" applyFont="1" applyBorder="1" applyAlignment="1">
      <alignment horizontal="left" wrapText="1"/>
    </xf>
    <xf numFmtId="0" fontId="73" fillId="0" borderId="10" xfId="0" applyFont="1" applyBorder="1" applyAlignment="1">
      <alignment wrapText="1"/>
    </xf>
    <xf numFmtId="0" fontId="73" fillId="0" borderId="13" xfId="0" applyFont="1" applyBorder="1" applyAlignment="1">
      <alignment wrapText="1"/>
    </xf>
    <xf numFmtId="0" fontId="28" fillId="7" borderId="0" xfId="0" applyFont="1" applyFill="1" applyBorder="1" applyAlignment="1">
      <alignment horizontal="center" wrapText="1"/>
    </xf>
    <xf numFmtId="0" fontId="28" fillId="7" borderId="10" xfId="0" applyFont="1" applyFill="1" applyBorder="1" applyAlignment="1">
      <alignment horizontal="center" wrapText="1"/>
    </xf>
    <xf numFmtId="0" fontId="29" fillId="0" borderId="77" xfId="12" applyFont="1" applyFill="1" applyBorder="1" applyAlignment="1">
      <alignment horizontal="center"/>
    </xf>
    <xf numFmtId="0" fontId="29" fillId="0" borderId="40" xfId="12" applyFont="1" applyFill="1" applyBorder="1" applyAlignment="1">
      <alignment horizontal="center"/>
    </xf>
    <xf numFmtId="0" fontId="28" fillId="7" borderId="11" xfId="1" applyFont="1" applyFill="1" applyBorder="1" applyAlignment="1">
      <alignment wrapText="1"/>
    </xf>
    <xf numFmtId="0" fontId="0" fillId="0" borderId="10" xfId="0" applyBorder="1" applyAlignment="1">
      <alignment wrapText="1"/>
    </xf>
    <xf numFmtId="0" fontId="0" fillId="0" borderId="13" xfId="0" applyBorder="1" applyAlignment="1">
      <alignment wrapText="1"/>
    </xf>
    <xf numFmtId="0" fontId="9" fillId="7" borderId="10" xfId="12" applyFill="1" applyBorder="1" applyAlignment="1">
      <alignment horizontal="center" wrapText="1"/>
    </xf>
    <xf numFmtId="0" fontId="9" fillId="7" borderId="13" xfId="12" applyFill="1" applyBorder="1" applyAlignment="1">
      <alignment horizontal="center" wrapText="1"/>
    </xf>
    <xf numFmtId="0" fontId="9" fillId="7" borderId="0" xfId="12" applyFill="1" applyBorder="1" applyAlignment="1">
      <alignment horizontal="center" wrapText="1"/>
    </xf>
    <xf numFmtId="0" fontId="29" fillId="7" borderId="11" xfId="12" applyFont="1" applyFill="1" applyBorder="1" applyAlignment="1">
      <alignment wrapText="1"/>
    </xf>
    <xf numFmtId="0" fontId="0" fillId="0" borderId="10" xfId="0" applyBorder="1" applyAlignment="1"/>
    <xf numFmtId="0" fontId="0" fillId="0" borderId="13" xfId="0" applyBorder="1" applyAlignment="1"/>
    <xf numFmtId="0" fontId="9" fillId="7" borderId="17" xfId="12" applyFill="1" applyBorder="1" applyAlignment="1">
      <alignment horizontal="center" wrapText="1"/>
    </xf>
    <xf numFmtId="0" fontId="9" fillId="7" borderId="16" xfId="12" applyFill="1" applyBorder="1" applyAlignment="1">
      <alignment horizontal="center" wrapText="1"/>
    </xf>
    <xf numFmtId="0" fontId="32" fillId="0" borderId="68" xfId="1" applyFont="1" applyFill="1" applyBorder="1" applyAlignment="1">
      <alignment horizontal="center"/>
    </xf>
    <xf numFmtId="0" fontId="32" fillId="0" borderId="16" xfId="1" applyFont="1" applyFill="1" applyBorder="1" applyAlignment="1">
      <alignment horizontal="center"/>
    </xf>
    <xf numFmtId="0" fontId="28" fillId="7" borderId="11" xfId="0" applyFont="1" applyFill="1" applyBorder="1" applyAlignment="1">
      <alignment vertical="center" wrapText="1"/>
    </xf>
    <xf numFmtId="0" fontId="28" fillId="7" borderId="10" xfId="0" applyFont="1" applyFill="1" applyBorder="1" applyAlignment="1">
      <alignment vertical="center" wrapText="1"/>
    </xf>
    <xf numFmtId="0" fontId="28" fillId="7" borderId="13" xfId="0" applyFont="1" applyFill="1" applyBorder="1" applyAlignment="1">
      <alignment vertical="center" wrapText="1"/>
    </xf>
    <xf numFmtId="0" fontId="28" fillId="7" borderId="40" xfId="0" applyFont="1" applyFill="1" applyBorder="1" applyAlignment="1">
      <alignment horizontal="center" wrapText="1"/>
    </xf>
    <xf numFmtId="0" fontId="28" fillId="7" borderId="41" xfId="0" applyFont="1" applyFill="1" applyBorder="1" applyAlignment="1">
      <alignment horizontal="center" wrapText="1"/>
    </xf>
    <xf numFmtId="0" fontId="28" fillId="7" borderId="46" xfId="0" applyFont="1" applyFill="1" applyBorder="1" applyAlignment="1">
      <alignment horizontal="center" wrapText="1"/>
    </xf>
    <xf numFmtId="0" fontId="29" fillId="9" borderId="40" xfId="12" applyFont="1" applyFill="1" applyBorder="1" applyAlignment="1">
      <alignment horizontal="center" wrapText="1"/>
    </xf>
    <xf numFmtId="0" fontId="29" fillId="9" borderId="41" xfId="12" applyFont="1" applyFill="1" applyBorder="1" applyAlignment="1">
      <alignment horizontal="center" wrapText="1"/>
    </xf>
    <xf numFmtId="0" fontId="29" fillId="7" borderId="40" xfId="12" applyFont="1" applyFill="1" applyBorder="1" applyAlignment="1">
      <alignment horizontal="center" wrapText="1"/>
    </xf>
    <xf numFmtId="0" fontId="29" fillId="7" borderId="41" xfId="12" applyFont="1" applyFill="1" applyBorder="1" applyAlignment="1">
      <alignment horizontal="center" wrapText="1"/>
    </xf>
    <xf numFmtId="0" fontId="29" fillId="7" borderId="10" xfId="12" applyFont="1" applyFill="1" applyBorder="1" applyAlignment="1">
      <alignment horizontal="center" wrapText="1"/>
    </xf>
    <xf numFmtId="0" fontId="29" fillId="7" borderId="13" xfId="12" applyFont="1" applyFill="1" applyBorder="1" applyAlignment="1">
      <alignment horizontal="center" wrapText="1"/>
    </xf>
    <xf numFmtId="0" fontId="31" fillId="9" borderId="40" xfId="11" applyFont="1" applyFill="1" applyBorder="1" applyAlignment="1">
      <alignment horizontal="center" wrapText="1"/>
    </xf>
    <xf numFmtId="0" fontId="31" fillId="9" borderId="41" xfId="11" applyFont="1" applyFill="1" applyBorder="1" applyAlignment="1">
      <alignment horizontal="center" wrapText="1"/>
    </xf>
    <xf numFmtId="0" fontId="28" fillId="7" borderId="10" xfId="5" applyFont="1" applyFill="1" applyBorder="1" applyAlignment="1">
      <alignment horizontal="center" wrapText="1"/>
    </xf>
    <xf numFmtId="0" fontId="28" fillId="7" borderId="13" xfId="5" applyFont="1" applyFill="1" applyBorder="1" applyAlignment="1">
      <alignment horizontal="center" wrapText="1"/>
    </xf>
    <xf numFmtId="0" fontId="25" fillId="14" borderId="10" xfId="16" applyFont="1" applyFill="1" applyBorder="1" applyAlignment="1">
      <alignment horizontal="center" wrapText="1"/>
    </xf>
    <xf numFmtId="0" fontId="28" fillId="7" borderId="10" xfId="11" applyFont="1" applyFill="1" applyBorder="1" applyAlignment="1">
      <alignment horizontal="center" wrapText="1"/>
    </xf>
    <xf numFmtId="0" fontId="28" fillId="7" borderId="13" xfId="11" applyFont="1" applyFill="1" applyBorder="1" applyAlignment="1">
      <alignment horizontal="center" wrapText="1"/>
    </xf>
    <xf numFmtId="0" fontId="37" fillId="7" borderId="0" xfId="1" applyFont="1" applyFill="1" applyBorder="1" applyAlignment="1">
      <alignment horizontal="center"/>
    </xf>
    <xf numFmtId="0" fontId="37" fillId="7" borderId="10" xfId="1" applyFont="1" applyFill="1" applyBorder="1" applyAlignment="1">
      <alignment horizontal="center"/>
    </xf>
    <xf numFmtId="0" fontId="37" fillId="7" borderId="13" xfId="1" applyFont="1" applyFill="1" applyBorder="1" applyAlignment="1">
      <alignment horizontal="center"/>
    </xf>
    <xf numFmtId="0" fontId="28" fillId="7" borderId="11" xfId="0" applyFont="1" applyFill="1" applyBorder="1" applyAlignment="1">
      <alignment wrapText="1"/>
    </xf>
    <xf numFmtId="0" fontId="32" fillId="7" borderId="40" xfId="1" applyFont="1" applyFill="1" applyBorder="1" applyAlignment="1">
      <alignment horizontal="center"/>
    </xf>
    <xf numFmtId="0" fontId="32" fillId="7" borderId="0" xfId="1" applyFont="1" applyFill="1" applyBorder="1" applyAlignment="1">
      <alignment horizontal="center"/>
    </xf>
    <xf numFmtId="0" fontId="32" fillId="7" borderId="10" xfId="1" applyFont="1" applyFill="1" applyBorder="1" applyAlignment="1">
      <alignment horizontal="center"/>
    </xf>
    <xf numFmtId="0" fontId="37" fillId="7" borderId="40" xfId="1" applyFont="1" applyFill="1" applyBorder="1" applyAlignment="1">
      <alignment horizontal="center"/>
    </xf>
    <xf numFmtId="0" fontId="37" fillId="7" borderId="41" xfId="1" applyFont="1" applyFill="1" applyBorder="1" applyAlignment="1">
      <alignment horizontal="center"/>
    </xf>
    <xf numFmtId="0" fontId="28" fillId="0" borderId="11" xfId="1" applyFont="1" applyFill="1" applyBorder="1" applyAlignment="1">
      <alignment wrapText="1"/>
    </xf>
    <xf numFmtId="0" fontId="32" fillId="8" borderId="65" xfId="0" applyFont="1" applyFill="1" applyBorder="1" applyAlignment="1">
      <alignment horizontal="center" vertical="center" wrapText="1"/>
    </xf>
    <xf numFmtId="0" fontId="32" fillId="8" borderId="10" xfId="0" applyFont="1" applyFill="1" applyBorder="1" applyAlignment="1">
      <alignment horizontal="center" vertical="center" wrapText="1"/>
    </xf>
    <xf numFmtId="0" fontId="32" fillId="8" borderId="13" xfId="0" applyFont="1" applyFill="1" applyBorder="1" applyAlignment="1">
      <alignment horizontal="center" vertical="center" wrapText="1"/>
    </xf>
    <xf numFmtId="0" fontId="0" fillId="0" borderId="0" xfId="0" applyFont="1" applyAlignment="1">
      <alignment horizontal="left" vertical="center" wrapText="1"/>
    </xf>
    <xf numFmtId="0" fontId="0" fillId="0" borderId="29" xfId="0" applyFont="1" applyBorder="1" applyAlignment="1">
      <alignment horizontal="left" vertical="center" wrapText="1"/>
    </xf>
    <xf numFmtId="0" fontId="30" fillId="7" borderId="11" xfId="12" applyFont="1" applyFill="1" applyBorder="1" applyAlignment="1">
      <alignment horizontal="left" vertical="center" wrapText="1"/>
    </xf>
    <xf numFmtId="0" fontId="30" fillId="7" borderId="10" xfId="12" applyFont="1" applyFill="1" applyBorder="1" applyAlignment="1">
      <alignment horizontal="left" vertical="center" wrapText="1"/>
    </xf>
    <xf numFmtId="0" fontId="30" fillId="9" borderId="11" xfId="11" applyFont="1" applyFill="1" applyBorder="1" applyAlignment="1">
      <alignment horizontal="left" vertical="center" wrapText="1"/>
    </xf>
    <xf numFmtId="0" fontId="30" fillId="9" borderId="10" xfId="11" applyFont="1" applyFill="1" applyBorder="1" applyAlignment="1">
      <alignment horizontal="left" vertical="center" wrapText="1"/>
    </xf>
    <xf numFmtId="0" fontId="32" fillId="7" borderId="65" xfId="0" applyFont="1" applyFill="1" applyBorder="1" applyAlignment="1">
      <alignment horizontal="center" vertical="center" wrapText="1"/>
    </xf>
    <xf numFmtId="0" fontId="32" fillId="7" borderId="13" xfId="0" applyFont="1" applyFill="1" applyBorder="1" applyAlignment="1">
      <alignment horizontal="center" vertical="center" wrapText="1"/>
    </xf>
    <xf numFmtId="0" fontId="32" fillId="7" borderId="10" xfId="0" applyFont="1" applyFill="1" applyBorder="1" applyAlignment="1">
      <alignment horizontal="center" vertical="center" wrapText="1"/>
    </xf>
    <xf numFmtId="0" fontId="32" fillId="7" borderId="65" xfId="1" applyFont="1" applyFill="1" applyBorder="1" applyAlignment="1">
      <alignment horizontal="center" vertical="center"/>
    </xf>
    <xf numFmtId="0" fontId="32" fillId="7" borderId="10" xfId="1" applyFont="1" applyFill="1" applyBorder="1" applyAlignment="1">
      <alignment horizontal="center" vertical="center"/>
    </xf>
    <xf numFmtId="0" fontId="32" fillId="7" borderId="13" xfId="1" applyFont="1" applyFill="1" applyBorder="1" applyAlignment="1">
      <alignment horizontal="center" vertical="center"/>
    </xf>
    <xf numFmtId="0" fontId="32" fillId="8" borderId="67" xfId="0" applyFont="1" applyFill="1" applyBorder="1" applyAlignment="1">
      <alignment horizontal="center" vertical="center" wrapText="1"/>
    </xf>
    <xf numFmtId="0" fontId="10" fillId="7" borderId="18" xfId="10" applyFont="1" applyFill="1" applyBorder="1" applyAlignment="1">
      <alignment horizontal="center" vertical="center"/>
    </xf>
    <xf numFmtId="0" fontId="10" fillId="7" borderId="0" xfId="10" applyFont="1" applyFill="1" applyBorder="1" applyAlignment="1">
      <alignment horizontal="center" vertical="center"/>
    </xf>
    <xf numFmtId="0" fontId="66" fillId="2" borderId="20" xfId="0" applyFont="1" applyFill="1" applyBorder="1" applyAlignment="1">
      <alignment horizontal="center" vertical="center" wrapText="1"/>
    </xf>
    <xf numFmtId="0" fontId="6" fillId="0" borderId="21" xfId="0" applyFont="1" applyBorder="1" applyAlignment="1">
      <alignment horizontal="center" wrapText="1"/>
    </xf>
    <xf numFmtId="0" fontId="6" fillId="0" borderId="22" xfId="0" applyFont="1" applyBorder="1" applyAlignment="1">
      <alignment horizontal="center" wrapText="1"/>
    </xf>
    <xf numFmtId="0" fontId="61" fillId="4" borderId="23" xfId="0" applyFont="1" applyFill="1" applyBorder="1" applyAlignment="1">
      <alignment horizontal="center" vertical="center"/>
    </xf>
    <xf numFmtId="0" fontId="61" fillId="4" borderId="18" xfId="0" applyFont="1" applyFill="1" applyBorder="1" applyAlignment="1">
      <alignment horizontal="center" vertical="center"/>
    </xf>
    <xf numFmtId="0" fontId="61" fillId="17" borderId="128" xfId="0" applyFont="1" applyFill="1" applyBorder="1" applyAlignment="1">
      <alignment horizontal="center" vertical="center" wrapText="1"/>
    </xf>
    <xf numFmtId="0" fontId="61" fillId="17" borderId="129" xfId="0" applyFont="1" applyFill="1" applyBorder="1" applyAlignment="1">
      <alignment horizontal="center" vertical="center" wrapText="1"/>
    </xf>
    <xf numFmtId="0" fontId="30" fillId="9" borderId="81" xfId="11" applyFont="1" applyFill="1" applyBorder="1" applyAlignment="1">
      <alignment horizontal="center" vertical="center"/>
    </xf>
    <xf numFmtId="0" fontId="30" fillId="9" borderId="10" xfId="11" applyFont="1" applyFill="1" applyBorder="1" applyAlignment="1">
      <alignment horizontal="center" vertical="center"/>
    </xf>
    <xf numFmtId="0" fontId="30" fillId="9" borderId="13" xfId="11" applyFont="1" applyFill="1" applyBorder="1" applyAlignment="1">
      <alignment horizontal="center" vertical="center"/>
    </xf>
    <xf numFmtId="0" fontId="32" fillId="0" borderId="65" xfId="1" applyFont="1" applyFill="1" applyBorder="1" applyAlignment="1">
      <alignment horizontal="center" vertical="center"/>
    </xf>
    <xf numFmtId="0" fontId="32" fillId="0" borderId="10" xfId="1" applyFont="1" applyFill="1" applyBorder="1" applyAlignment="1">
      <alignment horizontal="center" vertical="center"/>
    </xf>
    <xf numFmtId="0" fontId="32" fillId="0" borderId="13" xfId="1" applyFont="1" applyFill="1" applyBorder="1" applyAlignment="1">
      <alignment horizontal="center" vertical="center"/>
    </xf>
    <xf numFmtId="0" fontId="65" fillId="7" borderId="65" xfId="1" applyFont="1" applyFill="1" applyBorder="1" applyAlignment="1">
      <alignment horizontal="center" vertical="center"/>
    </xf>
    <xf numFmtId="0" fontId="65" fillId="7" borderId="10" xfId="1" applyFont="1" applyFill="1" applyBorder="1" applyAlignment="1">
      <alignment horizontal="center" vertical="center"/>
    </xf>
    <xf numFmtId="0" fontId="65" fillId="7" borderId="13" xfId="1" applyFont="1" applyFill="1" applyBorder="1" applyAlignment="1">
      <alignment horizontal="center" vertical="center"/>
    </xf>
    <xf numFmtId="0" fontId="32" fillId="0" borderId="10" xfId="1" applyFont="1" applyFill="1" applyBorder="1" applyAlignment="1">
      <alignment horizontal="center"/>
    </xf>
    <xf numFmtId="0" fontId="30" fillId="7" borderId="68" xfId="12" applyFont="1" applyFill="1" applyBorder="1" applyAlignment="1">
      <alignment horizontal="center" vertical="center" wrapText="1"/>
    </xf>
    <xf numFmtId="0" fontId="30" fillId="7" borderId="44" xfId="12" applyFont="1" applyFill="1" applyBorder="1" applyAlignment="1">
      <alignment horizontal="center" vertical="center" wrapText="1"/>
    </xf>
    <xf numFmtId="0" fontId="66" fillId="2" borderId="20" xfId="0" applyFont="1" applyFill="1" applyBorder="1" applyAlignment="1">
      <alignment horizontal="center" wrapText="1"/>
    </xf>
    <xf numFmtId="0" fontId="66" fillId="2" borderId="21" xfId="0" applyFont="1" applyFill="1" applyBorder="1" applyAlignment="1">
      <alignment horizontal="center" wrapText="1"/>
    </xf>
    <xf numFmtId="0" fontId="66" fillId="2" borderId="22" xfId="0" applyFont="1" applyFill="1" applyBorder="1" applyAlignment="1">
      <alignment horizontal="center" wrapText="1"/>
    </xf>
    <xf numFmtId="0" fontId="32" fillId="0" borderId="11" xfId="1" applyFont="1" applyFill="1" applyBorder="1" applyAlignment="1">
      <alignment horizontal="left" wrapText="1"/>
    </xf>
    <xf numFmtId="0" fontId="32" fillId="0" borderId="10" xfId="1" applyFont="1" applyFill="1" applyBorder="1" applyAlignment="1">
      <alignment horizontal="left" wrapText="1"/>
    </xf>
    <xf numFmtId="0" fontId="32" fillId="0" borderId="13" xfId="1" applyFont="1" applyFill="1" applyBorder="1" applyAlignment="1">
      <alignment horizontal="left" wrapText="1"/>
    </xf>
    <xf numFmtId="0" fontId="30" fillId="9" borderId="69" xfId="11" applyFont="1" applyFill="1" applyBorder="1" applyAlignment="1">
      <alignment horizontal="center" vertical="center" wrapText="1"/>
    </xf>
    <xf numFmtId="0" fontId="30" fillId="9" borderId="47" xfId="11" applyFont="1" applyFill="1" applyBorder="1" applyAlignment="1">
      <alignment horizontal="center" vertical="center" wrapText="1"/>
    </xf>
    <xf numFmtId="0" fontId="30" fillId="9" borderId="17" xfId="5" applyFont="1" applyFill="1" applyBorder="1" applyAlignment="1">
      <alignment horizontal="center" wrapText="1"/>
    </xf>
    <xf numFmtId="0" fontId="30" fillId="9" borderId="16" xfId="5" applyFont="1" applyFill="1" applyBorder="1" applyAlignment="1">
      <alignment horizontal="center" wrapText="1"/>
    </xf>
    <xf numFmtId="0" fontId="32" fillId="8" borderId="0" xfId="0" applyFont="1" applyFill="1" applyBorder="1" applyAlignment="1">
      <alignment horizontal="center" vertical="center" wrapText="1"/>
    </xf>
    <xf numFmtId="0" fontId="30" fillId="9" borderId="70" xfId="5" applyFont="1" applyFill="1" applyBorder="1" applyAlignment="1">
      <alignment horizontal="center" wrapText="1"/>
    </xf>
    <xf numFmtId="0" fontId="30" fillId="9" borderId="13" xfId="5" applyFont="1" applyFill="1" applyBorder="1" applyAlignment="1">
      <alignment horizontal="center" wrapText="1"/>
    </xf>
    <xf numFmtId="0" fontId="32" fillId="8" borderId="17" xfId="0" applyFont="1" applyFill="1" applyBorder="1" applyAlignment="1">
      <alignment horizontal="center" vertical="center" wrapText="1"/>
    </xf>
    <xf numFmtId="0" fontId="58" fillId="14" borderId="0" xfId="0" applyFont="1" applyFill="1" applyBorder="1" applyAlignment="1">
      <alignment horizontal="center" wrapText="1"/>
    </xf>
    <xf numFmtId="0" fontId="13" fillId="0" borderId="97" xfId="0" applyFont="1" applyBorder="1" applyAlignment="1">
      <alignment vertical="center" wrapText="1"/>
    </xf>
    <xf numFmtId="0" fontId="13" fillId="0" borderId="98" xfId="0" applyFont="1" applyBorder="1" applyAlignment="1">
      <alignment vertical="center" wrapText="1"/>
    </xf>
    <xf numFmtId="0" fontId="21" fillId="7" borderId="0" xfId="10" applyFont="1" applyFill="1" applyBorder="1" applyAlignment="1">
      <alignment horizontal="center" vertical="center"/>
    </xf>
    <xf numFmtId="0" fontId="13" fillId="23" borderId="87" xfId="0" applyFont="1" applyFill="1" applyBorder="1" applyAlignment="1">
      <alignment horizontal="center" vertical="center" wrapText="1"/>
    </xf>
    <xf numFmtId="0" fontId="13" fillId="23" borderId="88" xfId="0" applyFont="1" applyFill="1" applyBorder="1" applyAlignment="1">
      <alignment horizontal="center" vertical="center" wrapText="1"/>
    </xf>
    <xf numFmtId="0" fontId="13" fillId="23" borderId="89" xfId="0" applyFont="1" applyFill="1" applyBorder="1" applyAlignment="1">
      <alignment horizontal="center" vertical="center" wrapText="1"/>
    </xf>
    <xf numFmtId="0" fontId="13" fillId="23" borderId="91" xfId="0" applyFont="1" applyFill="1" applyBorder="1" applyAlignment="1">
      <alignment horizontal="center" vertical="center" wrapText="1"/>
    </xf>
    <xf numFmtId="0" fontId="13" fillId="23" borderId="92" xfId="0" applyFont="1" applyFill="1" applyBorder="1" applyAlignment="1">
      <alignment horizontal="center" vertical="center" wrapText="1"/>
    </xf>
    <xf numFmtId="0" fontId="13" fillId="23" borderId="93" xfId="0" applyFont="1" applyFill="1" applyBorder="1" applyAlignment="1">
      <alignment horizontal="center" vertical="center" wrapText="1"/>
    </xf>
    <xf numFmtId="0" fontId="13" fillId="24" borderId="90" xfId="0" applyFont="1" applyFill="1" applyBorder="1" applyAlignment="1">
      <alignment horizontal="center" vertical="center" textRotation="180" wrapText="1"/>
    </xf>
    <xf numFmtId="0" fontId="13" fillId="24" borderId="96" xfId="0" applyFont="1" applyFill="1" applyBorder="1" applyAlignment="1">
      <alignment horizontal="center" vertical="center" textRotation="180" wrapText="1"/>
    </xf>
  </cellXfs>
  <cellStyles count="25">
    <cellStyle name="20% - Accent1" xfId="20" builtinId="30"/>
    <cellStyle name="20% - Accent3" xfId="17" builtinId="38"/>
    <cellStyle name="60% - Accent1" xfId="21" builtinId="32"/>
    <cellStyle name="Accent1" xfId="19" builtinId="29"/>
    <cellStyle name="Comma 2" xfId="2"/>
    <cellStyle name="Comma 3" xfId="6"/>
    <cellStyle name="Currency" xfId="23" builtinId="4"/>
    <cellStyle name="Currency 2" xfId="3"/>
    <cellStyle name="Currency 3" xfId="7"/>
    <cellStyle name="Explanatory Text" xfId="15" builtinId="53"/>
    <cellStyle name="Heading 1" xfId="11" builtinId="16"/>
    <cellStyle name="Heading 2" xfId="12" builtinId="17"/>
    <cellStyle name="Heading 3" xfId="13" builtinId="18"/>
    <cellStyle name="Heading 4" xfId="14" builtinId="19"/>
    <cellStyle name="Normal" xfId="0" builtinId="0"/>
    <cellStyle name="Normal 2" xfId="1"/>
    <cellStyle name="Normal 3" xfId="5"/>
    <cellStyle name="Note" xfId="22" builtinId="10"/>
    <cellStyle name="Percent" xfId="24" builtinId="5"/>
    <cellStyle name="Percent 2" xfId="4"/>
    <cellStyle name="Percent 3" xfId="8"/>
    <cellStyle name="Style 1" xfId="9"/>
    <cellStyle name="Style 2" xfId="18"/>
    <cellStyle name="Title" xfId="10" builtinId="15"/>
    <cellStyle name="Total" xfId="16" builtinId="25"/>
  </cellStyles>
  <dxfs count="6">
    <dxf>
      <font>
        <b val="0"/>
        <i/>
        <strike val="0"/>
        <condense val="0"/>
        <extend val="0"/>
        <outline val="0"/>
        <shadow val="0"/>
        <u val="none"/>
        <vertAlign val="baseline"/>
        <sz val="11"/>
        <color theme="1"/>
        <name val="Calibri"/>
        <scheme val="minor"/>
      </font>
      <fill>
        <patternFill patternType="solid">
          <fgColor indexed="64"/>
          <bgColor theme="0"/>
        </patternFill>
      </fill>
    </dxf>
    <dxf>
      <font>
        <strike val="0"/>
        <outline val="0"/>
        <shadow val="0"/>
        <u val="none"/>
        <vertAlign val="baseline"/>
        <sz val="11"/>
      </font>
    </dxf>
    <dxf>
      <border outline="0">
        <top style="thin">
          <color indexed="64"/>
        </top>
        <bottom style="thin">
          <color indexed="64"/>
        </bottom>
      </border>
    </dxf>
    <dxf>
      <font>
        <strike val="0"/>
        <outline val="0"/>
        <shadow val="0"/>
        <u val="none"/>
        <vertAlign val="baseline"/>
        <sz val="11"/>
      </font>
    </dxf>
    <dxf>
      <border>
        <bottom style="medium">
          <color theme="0"/>
        </bottom>
      </border>
    </dxf>
    <dxf>
      <font>
        <b/>
      </font>
      <border diagonalUp="0" diagonalDown="0">
        <left style="medium">
          <color theme="0"/>
        </left>
        <right style="medium">
          <color theme="0"/>
        </right>
        <top/>
        <bottom/>
        <vertical style="medium">
          <color theme="0"/>
        </vertical>
        <horizontal style="medium">
          <color theme="0"/>
        </horizontal>
      </border>
    </dxf>
  </dxfs>
  <tableStyles count="0" defaultTableStyle="TableStyleMedium2" defaultPivotStyle="PivotStyleLight16"/>
  <colors>
    <mruColors>
      <color rgb="FF99CC00"/>
      <color rgb="FF009A46"/>
      <color rgb="FF660066"/>
      <color rgb="FFCCCCFF"/>
      <color rgb="FFFFFF57"/>
      <color rgb="FFFAF6A4"/>
      <color rgb="FFEBF5FF"/>
      <color rgb="FFFFFF99"/>
      <color rgb="FFE5FFF1"/>
      <color rgb="FFFCD6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id="1" name="Table1" displayName="Table1" ref="B17:C71" totalsRowShown="0" headerRowDxfId="5" dataDxfId="3" headerRowBorderDxfId="4" tableBorderDxfId="2">
  <autoFilter ref="B17:C71"/>
  <tableColumns count="2">
    <tableColumn id="1" name="Title" dataDxfId="1"/>
    <tableColumn id="2" name="Notes and Instructions" dataDxfId="0" dataCellStyle="Note"/>
  </tableColumns>
  <tableStyleInfo name="TableStyleMedium2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tabSelected="1" view="pageBreakPreview" zoomScale="89" zoomScaleNormal="100" zoomScaleSheetLayoutView="89" workbookViewId="0">
      <selection activeCell="A2" sqref="A2:C2"/>
    </sheetView>
  </sheetViews>
  <sheetFormatPr defaultRowHeight="15.75" x14ac:dyDescent="0.25"/>
  <cols>
    <col min="1" max="1" width="15.7109375" style="111" customWidth="1"/>
    <col min="2" max="2" width="41.85546875" customWidth="1"/>
    <col min="3" max="3" width="98.42578125" style="115" customWidth="1"/>
    <col min="4" max="4" width="25.5703125" customWidth="1"/>
  </cols>
  <sheetData>
    <row r="1" spans="1:3" ht="31.5" customHeight="1" x14ac:dyDescent="0.25">
      <c r="A1" s="779" t="s">
        <v>263</v>
      </c>
      <c r="B1" s="779"/>
      <c r="C1" s="779"/>
    </row>
    <row r="2" spans="1:3" ht="109.5" customHeight="1" x14ac:dyDescent="0.25">
      <c r="A2" s="780" t="s">
        <v>365</v>
      </c>
      <c r="B2" s="781"/>
      <c r="C2" s="781"/>
    </row>
    <row r="3" spans="1:3" ht="21" customHeight="1" x14ac:dyDescent="0.25">
      <c r="A3" s="674" t="s">
        <v>170</v>
      </c>
      <c r="B3" s="395"/>
      <c r="C3" s="396"/>
    </row>
    <row r="4" spans="1:3" ht="30.75" customHeight="1" x14ac:dyDescent="0.25">
      <c r="A4" s="695" t="s">
        <v>168</v>
      </c>
      <c r="B4" s="782" t="s">
        <v>171</v>
      </c>
      <c r="C4" s="782"/>
    </row>
    <row r="5" spans="1:3" x14ac:dyDescent="0.25">
      <c r="A5" s="696" t="s">
        <v>83</v>
      </c>
      <c r="B5" s="397" t="s">
        <v>172</v>
      </c>
      <c r="C5" s="397"/>
    </row>
    <row r="6" spans="1:3" x14ac:dyDescent="0.25">
      <c r="A6" s="694"/>
      <c r="B6" s="693"/>
      <c r="C6" s="114"/>
    </row>
    <row r="7" spans="1:3" s="112" customFormat="1" ht="30" customHeight="1" x14ac:dyDescent="0.25">
      <c r="A7" s="783" t="s">
        <v>304</v>
      </c>
      <c r="B7" s="783"/>
      <c r="C7" s="783"/>
    </row>
    <row r="8" spans="1:3" x14ac:dyDescent="0.25">
      <c r="A8" s="124"/>
      <c r="B8" s="131"/>
      <c r="C8" s="273"/>
    </row>
    <row r="9" spans="1:3" ht="18.75" x14ac:dyDescent="0.3">
      <c r="A9" s="277"/>
      <c r="B9" s="277" t="s">
        <v>81</v>
      </c>
      <c r="C9" s="276" t="s">
        <v>87</v>
      </c>
    </row>
    <row r="10" spans="1:3" ht="16.5" thickBot="1" x14ac:dyDescent="0.3">
      <c r="A10" s="278"/>
      <c r="B10" s="134"/>
      <c r="C10" s="678" t="s">
        <v>173</v>
      </c>
    </row>
    <row r="11" spans="1:3" ht="16.5" thickTop="1" x14ac:dyDescent="0.25">
      <c r="B11" s="113"/>
      <c r="C11" s="679" t="s">
        <v>99</v>
      </c>
    </row>
    <row r="12" spans="1:3" ht="16.5" thickBot="1" x14ac:dyDescent="0.3">
      <c r="A12" s="278"/>
      <c r="B12" s="675"/>
      <c r="C12" s="132" t="s">
        <v>80</v>
      </c>
    </row>
    <row r="13" spans="1:3" ht="16.5" thickTop="1" x14ac:dyDescent="0.25">
      <c r="A13" s="124"/>
      <c r="B13" s="676"/>
      <c r="C13" s="680" t="s">
        <v>70</v>
      </c>
    </row>
    <row r="14" spans="1:3" x14ac:dyDescent="0.25">
      <c r="A14" s="133"/>
      <c r="B14" s="677"/>
      <c r="C14" s="680" t="s">
        <v>100</v>
      </c>
    </row>
    <row r="15" spans="1:3" x14ac:dyDescent="0.25">
      <c r="A15" s="737"/>
      <c r="B15" s="728"/>
      <c r="C15" s="680" t="s">
        <v>82</v>
      </c>
    </row>
    <row r="16" spans="1:3" x14ac:dyDescent="0.25">
      <c r="A16" s="275"/>
      <c r="B16" s="727"/>
      <c r="C16" s="738"/>
    </row>
    <row r="17" spans="1:3" s="274" customFormat="1" ht="19.5" customHeight="1" x14ac:dyDescent="0.25">
      <c r="A17" s="726" t="s">
        <v>362</v>
      </c>
      <c r="B17" s="297" t="s">
        <v>90</v>
      </c>
      <c r="C17" s="298" t="s">
        <v>115</v>
      </c>
    </row>
    <row r="18" spans="1:3" s="274" customFormat="1" ht="74.25" customHeight="1" x14ac:dyDescent="0.25">
      <c r="A18" s="704" t="s">
        <v>306</v>
      </c>
      <c r="B18" s="398" t="s">
        <v>174</v>
      </c>
      <c r="C18" s="123" t="s">
        <v>366</v>
      </c>
    </row>
    <row r="19" spans="1:3" ht="16.5" customHeight="1" x14ac:dyDescent="0.25">
      <c r="A19" s="704" t="s">
        <v>307</v>
      </c>
      <c r="B19" s="283" t="s">
        <v>20</v>
      </c>
      <c r="C19" s="122" t="s">
        <v>142</v>
      </c>
    </row>
    <row r="20" spans="1:3" ht="18.75" customHeight="1" x14ac:dyDescent="0.25">
      <c r="A20" s="704" t="s">
        <v>308</v>
      </c>
      <c r="B20" s="283" t="s">
        <v>1</v>
      </c>
      <c r="C20" s="122" t="s">
        <v>143</v>
      </c>
    </row>
    <row r="21" spans="1:3" ht="42" customHeight="1" x14ac:dyDescent="0.25">
      <c r="A21" s="711" t="s">
        <v>309</v>
      </c>
      <c r="B21" s="283" t="s">
        <v>129</v>
      </c>
      <c r="C21" s="394" t="s">
        <v>367</v>
      </c>
    </row>
    <row r="22" spans="1:3" ht="65.25" customHeight="1" x14ac:dyDescent="0.25">
      <c r="A22" s="712" t="s">
        <v>310</v>
      </c>
      <c r="B22" s="283" t="s">
        <v>8</v>
      </c>
      <c r="C22" s="123" t="s">
        <v>368</v>
      </c>
    </row>
    <row r="23" spans="1:3" ht="15" x14ac:dyDescent="0.25">
      <c r="A23" s="704" t="s">
        <v>311</v>
      </c>
      <c r="B23" s="283" t="s">
        <v>69</v>
      </c>
      <c r="C23" s="122" t="s">
        <v>175</v>
      </c>
    </row>
    <row r="24" spans="1:3" ht="50.25" customHeight="1" x14ac:dyDescent="0.25">
      <c r="A24" s="711" t="s">
        <v>312</v>
      </c>
      <c r="B24" s="284" t="s">
        <v>131</v>
      </c>
      <c r="C24" s="123" t="s">
        <v>176</v>
      </c>
    </row>
    <row r="25" spans="1:3" ht="24.75" customHeight="1" x14ac:dyDescent="0.25">
      <c r="A25" s="712" t="s">
        <v>313</v>
      </c>
      <c r="B25" s="283" t="s">
        <v>132</v>
      </c>
      <c r="C25" s="394" t="s">
        <v>259</v>
      </c>
    </row>
    <row r="26" spans="1:3" ht="45" customHeight="1" x14ac:dyDescent="0.25">
      <c r="A26" s="704" t="s">
        <v>314</v>
      </c>
      <c r="B26" s="285" t="s">
        <v>133</v>
      </c>
      <c r="C26" s="125" t="s">
        <v>177</v>
      </c>
    </row>
    <row r="27" spans="1:3" ht="45" x14ac:dyDescent="0.25">
      <c r="A27" s="711" t="s">
        <v>315</v>
      </c>
      <c r="B27" s="285" t="s">
        <v>21</v>
      </c>
      <c r="C27" s="125" t="s">
        <v>369</v>
      </c>
    </row>
    <row r="28" spans="1:3" ht="45.75" customHeight="1" x14ac:dyDescent="0.25">
      <c r="A28" s="704" t="s">
        <v>316</v>
      </c>
      <c r="B28" s="285" t="s">
        <v>139</v>
      </c>
      <c r="C28" s="125" t="s">
        <v>178</v>
      </c>
    </row>
    <row r="29" spans="1:3" ht="22.5" customHeight="1" thickBot="1" x14ac:dyDescent="0.3">
      <c r="A29" s="729" t="s">
        <v>317</v>
      </c>
      <c r="B29" s="299" t="s">
        <v>140</v>
      </c>
      <c r="C29" s="282" t="s">
        <v>370</v>
      </c>
    </row>
    <row r="30" spans="1:3" ht="151.15" customHeight="1" thickTop="1" x14ac:dyDescent="0.25">
      <c r="A30" s="717" t="s">
        <v>318</v>
      </c>
      <c r="B30" s="281" t="s">
        <v>73</v>
      </c>
      <c r="C30" s="279" t="s">
        <v>179</v>
      </c>
    </row>
    <row r="31" spans="1:3" ht="16.5" customHeight="1" x14ac:dyDescent="0.25">
      <c r="A31" s="708" t="s">
        <v>320</v>
      </c>
      <c r="B31" s="730" t="s">
        <v>23</v>
      </c>
      <c r="C31" s="769" t="s">
        <v>144</v>
      </c>
    </row>
    <row r="32" spans="1:3" ht="15.75" customHeight="1" x14ac:dyDescent="0.25">
      <c r="A32" s="709" t="s">
        <v>321</v>
      </c>
      <c r="B32" s="730" t="s">
        <v>136</v>
      </c>
      <c r="C32" s="769" t="s">
        <v>180</v>
      </c>
    </row>
    <row r="33" spans="1:3" ht="15.75" customHeight="1" x14ac:dyDescent="0.25">
      <c r="A33" s="710" t="s">
        <v>322</v>
      </c>
      <c r="B33" s="730" t="s">
        <v>141</v>
      </c>
      <c r="C33" s="769" t="s">
        <v>181</v>
      </c>
    </row>
    <row r="34" spans="1:3" ht="15.75" customHeight="1" thickBot="1" x14ac:dyDescent="0.3">
      <c r="A34" s="708" t="s">
        <v>323</v>
      </c>
      <c r="B34" s="731" t="s">
        <v>147</v>
      </c>
      <c r="C34" s="770" t="s">
        <v>110</v>
      </c>
    </row>
    <row r="35" spans="1:3" ht="50.25" customHeight="1" thickTop="1" x14ac:dyDescent="0.25">
      <c r="A35" s="713" t="s">
        <v>324</v>
      </c>
      <c r="B35" s="280" t="s">
        <v>166</v>
      </c>
      <c r="C35" s="123" t="s">
        <v>182</v>
      </c>
    </row>
    <row r="36" spans="1:3" ht="15" x14ac:dyDescent="0.25">
      <c r="A36" s="700" t="s">
        <v>325</v>
      </c>
      <c r="B36" s="292" t="s">
        <v>85</v>
      </c>
      <c r="C36" s="122"/>
    </row>
    <row r="37" spans="1:3" ht="30" x14ac:dyDescent="0.25">
      <c r="A37" s="701" t="s">
        <v>326</v>
      </c>
      <c r="B37" s="287" t="s">
        <v>74</v>
      </c>
      <c r="C37" s="122" t="s">
        <v>117</v>
      </c>
    </row>
    <row r="38" spans="1:3" ht="15" x14ac:dyDescent="0.25">
      <c r="A38" s="700" t="s">
        <v>328</v>
      </c>
      <c r="B38" s="286" t="s">
        <v>65</v>
      </c>
      <c r="C38" s="122" t="s">
        <v>183</v>
      </c>
    </row>
    <row r="39" spans="1:3" ht="30" x14ac:dyDescent="0.25">
      <c r="A39" s="699" t="s">
        <v>329</v>
      </c>
      <c r="B39" s="287" t="s">
        <v>27</v>
      </c>
      <c r="C39" s="122" t="s">
        <v>118</v>
      </c>
    </row>
    <row r="40" spans="1:3" ht="42" customHeight="1" x14ac:dyDescent="0.25">
      <c r="A40" s="714" t="s">
        <v>330</v>
      </c>
      <c r="B40" s="292" t="s">
        <v>66</v>
      </c>
      <c r="C40" s="125" t="s">
        <v>371</v>
      </c>
    </row>
    <row r="41" spans="1:3" ht="42" customHeight="1" x14ac:dyDescent="0.25">
      <c r="A41" s="700" t="s">
        <v>327</v>
      </c>
      <c r="B41" s="286" t="s">
        <v>26</v>
      </c>
      <c r="C41" s="122" t="s">
        <v>111</v>
      </c>
    </row>
    <row r="42" spans="1:3" thickBot="1" x14ac:dyDescent="0.3">
      <c r="A42" s="723" t="s">
        <v>331</v>
      </c>
      <c r="B42" s="724" t="s">
        <v>25</v>
      </c>
      <c r="C42" s="725" t="s">
        <v>145</v>
      </c>
    </row>
    <row r="43" spans="1:3" ht="33.75" customHeight="1" thickTop="1" thickBot="1" x14ac:dyDescent="0.3">
      <c r="A43" s="715" t="s">
        <v>332</v>
      </c>
      <c r="B43" s="691" t="s">
        <v>75</v>
      </c>
      <c r="C43" s="692" t="s">
        <v>372</v>
      </c>
    </row>
    <row r="44" spans="1:3" ht="42.75" customHeight="1" thickTop="1" x14ac:dyDescent="0.25">
      <c r="A44" s="698" t="s">
        <v>333</v>
      </c>
      <c r="B44" s="402" t="s">
        <v>184</v>
      </c>
      <c r="C44" s="394" t="s">
        <v>373</v>
      </c>
    </row>
    <row r="45" spans="1:3" ht="30" x14ac:dyDescent="0.25">
      <c r="A45" s="699" t="s">
        <v>334</v>
      </c>
      <c r="B45" s="288" t="s">
        <v>88</v>
      </c>
      <c r="C45" s="135" t="s">
        <v>374</v>
      </c>
    </row>
    <row r="46" spans="1:3" ht="15" x14ac:dyDescent="0.25">
      <c r="A46" s="705" t="s">
        <v>335</v>
      </c>
      <c r="B46" s="294" t="s">
        <v>146</v>
      </c>
      <c r="C46" s="138" t="s">
        <v>149</v>
      </c>
    </row>
    <row r="47" spans="1:3" ht="39.75" customHeight="1" x14ac:dyDescent="0.25">
      <c r="A47" s="707" t="s">
        <v>336</v>
      </c>
      <c r="B47" s="295" t="s">
        <v>18</v>
      </c>
      <c r="C47" s="135" t="s">
        <v>375</v>
      </c>
    </row>
    <row r="48" spans="1:3" ht="13.5" customHeight="1" x14ac:dyDescent="0.25">
      <c r="A48" s="707" t="s">
        <v>337</v>
      </c>
      <c r="B48" s="295" t="s">
        <v>95</v>
      </c>
      <c r="C48" s="136" t="s">
        <v>376</v>
      </c>
    </row>
    <row r="49" spans="1:17" ht="30" x14ac:dyDescent="0.25">
      <c r="A49" s="706" t="s">
        <v>338</v>
      </c>
      <c r="B49" s="295" t="s">
        <v>77</v>
      </c>
      <c r="C49" s="136" t="s">
        <v>377</v>
      </c>
    </row>
    <row r="50" spans="1:17" ht="15" x14ac:dyDescent="0.25">
      <c r="A50" s="705" t="s">
        <v>339</v>
      </c>
      <c r="B50" s="296" t="s">
        <v>148</v>
      </c>
      <c r="C50" s="136" t="s">
        <v>255</v>
      </c>
    </row>
    <row r="51" spans="1:17" ht="15" x14ac:dyDescent="0.25">
      <c r="A51" s="705" t="s">
        <v>340</v>
      </c>
      <c r="B51" s="295" t="s">
        <v>164</v>
      </c>
      <c r="C51" s="126" t="s">
        <v>185</v>
      </c>
    </row>
    <row r="52" spans="1:17" ht="15" x14ac:dyDescent="0.25">
      <c r="A52" s="706" t="s">
        <v>341</v>
      </c>
      <c r="B52" s="293" t="s">
        <v>78</v>
      </c>
      <c r="C52" s="127"/>
      <c r="D52" s="110"/>
      <c r="E52" s="110"/>
      <c r="F52" s="110"/>
      <c r="G52" s="110"/>
      <c r="H52" s="110"/>
      <c r="I52" s="110"/>
      <c r="J52" s="110"/>
      <c r="K52" s="110"/>
      <c r="L52" s="110"/>
      <c r="M52" s="110"/>
      <c r="N52" s="110"/>
      <c r="O52" s="110"/>
      <c r="P52" s="110"/>
      <c r="Q52" s="110"/>
    </row>
    <row r="53" spans="1:17" ht="15" x14ac:dyDescent="0.25">
      <c r="A53" s="705" t="s">
        <v>342</v>
      </c>
      <c r="B53" s="294" t="s">
        <v>186</v>
      </c>
      <c r="C53" s="128" t="s">
        <v>150</v>
      </c>
    </row>
    <row r="54" spans="1:17" ht="15" x14ac:dyDescent="0.25">
      <c r="A54" s="705" t="s">
        <v>343</v>
      </c>
      <c r="B54" s="294" t="s">
        <v>138</v>
      </c>
      <c r="C54" s="128" t="s">
        <v>151</v>
      </c>
    </row>
    <row r="55" spans="1:17" ht="15" x14ac:dyDescent="0.25">
      <c r="A55" s="705" t="s">
        <v>344</v>
      </c>
      <c r="B55" s="294" t="s">
        <v>137</v>
      </c>
      <c r="C55" s="128" t="s">
        <v>152</v>
      </c>
    </row>
    <row r="56" spans="1:17" ht="92.25" customHeight="1" x14ac:dyDescent="0.25">
      <c r="A56" s="732" t="s">
        <v>345</v>
      </c>
      <c r="B56" s="721" t="s">
        <v>91</v>
      </c>
      <c r="C56" s="129" t="s">
        <v>364</v>
      </c>
    </row>
    <row r="57" spans="1:17" ht="30" x14ac:dyDescent="0.25">
      <c r="A57" s="700" t="s">
        <v>347</v>
      </c>
      <c r="B57" s="722" t="s">
        <v>346</v>
      </c>
      <c r="C57" s="172" t="s">
        <v>378</v>
      </c>
    </row>
    <row r="58" spans="1:17" s="110" customFormat="1" ht="15" x14ac:dyDescent="0.25">
      <c r="A58" s="699" t="s">
        <v>348</v>
      </c>
      <c r="B58" s="289" t="s">
        <v>42</v>
      </c>
      <c r="C58" s="173" t="s">
        <v>153</v>
      </c>
      <c r="D58"/>
      <c r="E58"/>
      <c r="F58"/>
      <c r="G58"/>
      <c r="H58"/>
      <c r="I58"/>
      <c r="J58"/>
      <c r="K58"/>
      <c r="L58"/>
      <c r="M58"/>
      <c r="N58"/>
      <c r="O58"/>
      <c r="P58"/>
      <c r="Q58"/>
    </row>
    <row r="59" spans="1:17" ht="17.25" customHeight="1" x14ac:dyDescent="0.25">
      <c r="A59" s="701" t="s">
        <v>349</v>
      </c>
      <c r="B59" s="289" t="s">
        <v>47</v>
      </c>
      <c r="C59" s="173" t="s">
        <v>154</v>
      </c>
    </row>
    <row r="60" spans="1:17" ht="61.5" customHeight="1" x14ac:dyDescent="0.25">
      <c r="A60" s="700" t="s">
        <v>350</v>
      </c>
      <c r="B60" s="290" t="s">
        <v>51</v>
      </c>
      <c r="C60" s="129" t="s">
        <v>379</v>
      </c>
    </row>
    <row r="61" spans="1:17" ht="26.25" customHeight="1" x14ac:dyDescent="0.25">
      <c r="A61" s="704" t="s">
        <v>354</v>
      </c>
      <c r="B61" s="291" t="s">
        <v>134</v>
      </c>
      <c r="C61" s="129" t="s">
        <v>156</v>
      </c>
    </row>
    <row r="62" spans="1:17" ht="15" x14ac:dyDescent="0.25">
      <c r="A62" s="702" t="s">
        <v>351</v>
      </c>
      <c r="B62" s="733" t="s">
        <v>135</v>
      </c>
      <c r="C62" s="130" t="s">
        <v>112</v>
      </c>
    </row>
    <row r="63" spans="1:17" ht="48.75" customHeight="1" x14ac:dyDescent="0.25">
      <c r="A63" s="703" t="s">
        <v>352</v>
      </c>
      <c r="B63" s="734" t="s">
        <v>136</v>
      </c>
      <c r="C63" s="135" t="s">
        <v>380</v>
      </c>
    </row>
    <row r="64" spans="1:17" ht="15" x14ac:dyDescent="0.25">
      <c r="A64" s="702" t="s">
        <v>353</v>
      </c>
      <c r="B64" s="291" t="s">
        <v>147</v>
      </c>
      <c r="C64" s="138" t="s">
        <v>155</v>
      </c>
    </row>
    <row r="65" spans="1:3" ht="15" x14ac:dyDescent="0.25">
      <c r="A65" s="701" t="s">
        <v>355</v>
      </c>
      <c r="B65" s="771" t="s">
        <v>114</v>
      </c>
      <c r="C65" s="138" t="s">
        <v>113</v>
      </c>
    </row>
    <row r="66" spans="1:3" ht="31.5" customHeight="1" x14ac:dyDescent="0.25">
      <c r="A66" s="700" t="s">
        <v>356</v>
      </c>
      <c r="B66" s="719" t="s">
        <v>264</v>
      </c>
      <c r="C66" s="136" t="s">
        <v>265</v>
      </c>
    </row>
    <row r="67" spans="1:3" ht="49.5" customHeight="1" thickBot="1" x14ac:dyDescent="0.3">
      <c r="A67" s="716"/>
      <c r="B67" s="301" t="s">
        <v>256</v>
      </c>
      <c r="C67" s="720" t="s">
        <v>381</v>
      </c>
    </row>
    <row r="68" spans="1:3" ht="33.75" customHeight="1" thickTop="1" thickBot="1" x14ac:dyDescent="0.3">
      <c r="A68" s="717" t="s">
        <v>357</v>
      </c>
      <c r="B68" s="302" t="s">
        <v>76</v>
      </c>
      <c r="C68" s="300" t="s">
        <v>86</v>
      </c>
    </row>
    <row r="69" spans="1:3" ht="33.75" customHeight="1" thickTop="1" x14ac:dyDescent="0.25">
      <c r="A69" s="713" t="s">
        <v>358</v>
      </c>
      <c r="B69" s="402" t="s">
        <v>187</v>
      </c>
      <c r="C69" s="125" t="s">
        <v>188</v>
      </c>
    </row>
    <row r="70" spans="1:3" ht="15" x14ac:dyDescent="0.25">
      <c r="A70" s="699" t="s">
        <v>359</v>
      </c>
      <c r="B70" s="644" t="s">
        <v>57</v>
      </c>
      <c r="C70" s="122" t="s">
        <v>189</v>
      </c>
    </row>
    <row r="71" spans="1:3" ht="30" x14ac:dyDescent="0.25">
      <c r="A71" s="714" t="s">
        <v>360</v>
      </c>
      <c r="B71" s="736" t="s">
        <v>361</v>
      </c>
      <c r="C71" s="740" t="s">
        <v>213</v>
      </c>
    </row>
    <row r="72" spans="1:3" x14ac:dyDescent="0.25">
      <c r="A72" s="718"/>
      <c r="B72" s="735"/>
      <c r="C72" s="739"/>
    </row>
    <row r="73" spans="1:3" ht="18.75" x14ac:dyDescent="0.25">
      <c r="A73" s="784" t="s">
        <v>382</v>
      </c>
      <c r="B73" s="785"/>
      <c r="C73" s="778"/>
    </row>
    <row r="74" spans="1:3" x14ac:dyDescent="0.25">
      <c r="A74" s="697"/>
      <c r="B74" s="777" t="s">
        <v>383</v>
      </c>
      <c r="C74" s="778"/>
    </row>
  </sheetData>
  <mergeCells count="6">
    <mergeCell ref="B74:C74"/>
    <mergeCell ref="A1:C1"/>
    <mergeCell ref="A2:C2"/>
    <mergeCell ref="B4:C4"/>
    <mergeCell ref="A7:C7"/>
    <mergeCell ref="A73:C73"/>
  </mergeCells>
  <pageMargins left="0.7" right="0.7" top="0.75" bottom="0.75" header="0.3" footer="0.3"/>
  <pageSetup scale="74" orientation="landscape" r:id="rId1"/>
  <rowBreaks count="4" manualBreakCount="4">
    <brk id="16" max="16383" man="1"/>
    <brk id="29" max="16383" man="1"/>
    <brk id="43" max="16383" man="1"/>
    <brk id="67" max="16383"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70"/>
  <sheetViews>
    <sheetView view="pageBreakPreview" zoomScale="80" zoomScaleNormal="80" zoomScaleSheetLayoutView="80" workbookViewId="0">
      <selection activeCell="A23" sqref="A23"/>
    </sheetView>
  </sheetViews>
  <sheetFormatPr defaultColWidth="9.140625" defaultRowHeight="15.75" x14ac:dyDescent="0.25"/>
  <cols>
    <col min="1" max="1" width="51.140625" style="350" customWidth="1"/>
    <col min="2" max="2" width="17.7109375" style="6" customWidth="1"/>
    <col min="3" max="3" width="14.85546875" style="6" customWidth="1"/>
    <col min="4" max="4" width="16" style="2" customWidth="1"/>
    <col min="5" max="5" width="16.140625" style="2" customWidth="1"/>
    <col min="6" max="6" width="15.28515625" style="2" customWidth="1"/>
    <col min="7" max="7" width="20.85546875" style="22" customWidth="1"/>
    <col min="8" max="8" width="19.7109375" style="2" customWidth="1"/>
    <col min="9" max="9" width="32.5703125" style="139" customWidth="1"/>
    <col min="10" max="52" width="9.140625" style="47"/>
    <col min="53" max="16384" width="9.140625" style="2"/>
  </cols>
  <sheetData>
    <row r="1" spans="1:52" s="1" customFormat="1" ht="28.5" customHeight="1" x14ac:dyDescent="0.25">
      <c r="A1" s="804" t="s">
        <v>98</v>
      </c>
      <c r="B1" s="804"/>
      <c r="C1" s="804"/>
      <c r="D1" s="804"/>
      <c r="E1" s="804"/>
      <c r="F1" s="804"/>
      <c r="G1" s="804"/>
      <c r="H1" s="804"/>
      <c r="I1" s="139"/>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row>
    <row r="2" spans="1:52" s="7" customFormat="1" ht="5.25" customHeight="1" x14ac:dyDescent="0.25">
      <c r="A2" s="334"/>
      <c r="B2" s="88"/>
      <c r="C2" s="89"/>
      <c r="D2" s="90"/>
      <c r="E2" s="90"/>
      <c r="F2" s="91"/>
      <c r="G2" s="92"/>
      <c r="H2" s="50"/>
      <c r="I2" s="13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row>
    <row r="3" spans="1:52" s="1" customFormat="1" ht="20.25" customHeight="1" x14ac:dyDescent="0.25">
      <c r="A3" s="811" t="s">
        <v>270</v>
      </c>
      <c r="B3" s="812"/>
      <c r="C3" s="813"/>
      <c r="D3" s="85"/>
      <c r="E3" s="84"/>
      <c r="F3" s="2"/>
      <c r="G3" s="86"/>
      <c r="H3" s="50"/>
      <c r="I3" s="139"/>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row>
    <row r="4" spans="1:52" s="1" customFormat="1" ht="12" customHeight="1" x14ac:dyDescent="0.25">
      <c r="A4" s="12"/>
      <c r="B4" s="8"/>
      <c r="C4" s="8"/>
      <c r="D4" s="9"/>
      <c r="E4" s="10"/>
      <c r="F4" s="10"/>
      <c r="G4" s="50"/>
      <c r="H4" s="139"/>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row>
    <row r="5" spans="1:52" s="46" customFormat="1" ht="47.25" customHeight="1" x14ac:dyDescent="0.25">
      <c r="A5" s="100" t="s">
        <v>174</v>
      </c>
      <c r="B5" s="101" t="s">
        <v>20</v>
      </c>
      <c r="C5" s="101" t="s">
        <v>1</v>
      </c>
      <c r="D5" s="102" t="s">
        <v>262</v>
      </c>
      <c r="E5" s="101" t="s">
        <v>8</v>
      </c>
      <c r="F5" s="772" t="s">
        <v>69</v>
      </c>
      <c r="G5" s="101" t="s">
        <v>165</v>
      </c>
      <c r="H5" s="101" t="s">
        <v>130</v>
      </c>
      <c r="I5" s="139"/>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row>
    <row r="6" spans="1:52" x14ac:dyDescent="0.25">
      <c r="A6" s="51" t="s">
        <v>2</v>
      </c>
      <c r="B6" s="52"/>
      <c r="C6" s="53"/>
      <c r="D6" s="55"/>
      <c r="E6" s="28"/>
      <c r="F6" s="116">
        <f>B6*C6/12*D6*E6</f>
        <v>0</v>
      </c>
      <c r="G6" s="141"/>
      <c r="H6" s="116">
        <f>F6+F6*G6</f>
        <v>0</v>
      </c>
    </row>
    <row r="7" spans="1:52" x14ac:dyDescent="0.25">
      <c r="A7" s="103" t="s">
        <v>3</v>
      </c>
      <c r="B7" s="60"/>
      <c r="C7" s="211"/>
      <c r="D7" s="62"/>
      <c r="E7" s="63"/>
      <c r="F7" s="204">
        <f t="shared" ref="F7:F25" si="0">B7*C7/12*D7*E7</f>
        <v>0</v>
      </c>
      <c r="G7" s="212"/>
      <c r="H7" s="204">
        <f t="shared" ref="H7:H25" si="1">F7+F7*G7</f>
        <v>0</v>
      </c>
    </row>
    <row r="8" spans="1:52" ht="17.25" x14ac:dyDescent="0.3">
      <c r="A8" s="185" t="s">
        <v>133</v>
      </c>
      <c r="B8" s="217"/>
      <c r="C8" s="214"/>
      <c r="D8" s="215"/>
      <c r="E8" s="216"/>
      <c r="F8" s="187"/>
      <c r="G8" s="171"/>
      <c r="H8" s="186"/>
    </row>
    <row r="9" spans="1:52" x14ac:dyDescent="0.25">
      <c r="A9" s="51" t="s">
        <v>120</v>
      </c>
      <c r="B9" s="52"/>
      <c r="C9" s="53"/>
      <c r="D9" s="55"/>
      <c r="E9" s="59"/>
      <c r="F9" s="116">
        <f t="shared" si="0"/>
        <v>0</v>
      </c>
      <c r="G9" s="213"/>
      <c r="H9" s="116">
        <f t="shared" si="1"/>
        <v>0</v>
      </c>
    </row>
    <row r="10" spans="1:52" x14ac:dyDescent="0.25">
      <c r="A10" s="51" t="s">
        <v>254</v>
      </c>
      <c r="B10" s="52"/>
      <c r="C10" s="53"/>
      <c r="D10" s="55"/>
      <c r="E10" s="59"/>
      <c r="F10" s="116">
        <f t="shared" si="0"/>
        <v>0</v>
      </c>
      <c r="G10" s="213"/>
      <c r="H10" s="116">
        <f t="shared" si="1"/>
        <v>0</v>
      </c>
    </row>
    <row r="11" spans="1:52" x14ac:dyDescent="0.25">
      <c r="A11" s="51" t="s">
        <v>121</v>
      </c>
      <c r="B11" s="52"/>
      <c r="C11" s="53"/>
      <c r="D11" s="55"/>
      <c r="E11" s="59"/>
      <c r="F11" s="116">
        <f t="shared" si="0"/>
        <v>0</v>
      </c>
      <c r="G11" s="213"/>
      <c r="H11" s="116">
        <f t="shared" si="1"/>
        <v>0</v>
      </c>
    </row>
    <row r="12" spans="1:52" x14ac:dyDescent="0.25">
      <c r="A12" s="29" t="s">
        <v>16</v>
      </c>
      <c r="B12" s="26"/>
      <c r="C12" s="27"/>
      <c r="D12" s="56"/>
      <c r="E12" s="28"/>
      <c r="F12" s="116">
        <f t="shared" si="0"/>
        <v>0</v>
      </c>
      <c r="G12" s="141"/>
      <c r="H12" s="116">
        <f t="shared" si="1"/>
        <v>0</v>
      </c>
    </row>
    <row r="13" spans="1:52" x14ac:dyDescent="0.25">
      <c r="A13" s="29" t="s">
        <v>93</v>
      </c>
      <c r="B13" s="26"/>
      <c r="C13" s="27"/>
      <c r="D13" s="56"/>
      <c r="E13" s="28"/>
      <c r="F13" s="116">
        <f t="shared" si="0"/>
        <v>0</v>
      </c>
      <c r="G13" s="141"/>
      <c r="H13" s="116">
        <f t="shared" si="1"/>
        <v>0</v>
      </c>
    </row>
    <row r="14" spans="1:52" x14ac:dyDescent="0.25">
      <c r="A14" s="29" t="s">
        <v>12</v>
      </c>
      <c r="B14" s="26"/>
      <c r="C14" s="27"/>
      <c r="D14" s="56"/>
      <c r="E14" s="28"/>
      <c r="F14" s="116">
        <f t="shared" si="0"/>
        <v>0</v>
      </c>
      <c r="G14" s="141"/>
      <c r="H14" s="116">
        <f t="shared" si="1"/>
        <v>0</v>
      </c>
    </row>
    <row r="15" spans="1:52" x14ac:dyDescent="0.25">
      <c r="A15" s="103" t="s">
        <v>11</v>
      </c>
      <c r="B15" s="60"/>
      <c r="C15" s="60"/>
      <c r="D15" s="60"/>
      <c r="E15" s="60"/>
      <c r="F15" s="116">
        <f t="shared" si="0"/>
        <v>0</v>
      </c>
      <c r="G15" s="60"/>
      <c r="H15" s="116">
        <f t="shared" si="1"/>
        <v>0</v>
      </c>
    </row>
    <row r="16" spans="1:52" x14ac:dyDescent="0.25">
      <c r="A16" s="335" t="s">
        <v>92</v>
      </c>
      <c r="B16" s="60"/>
      <c r="C16" s="60"/>
      <c r="D16" s="60"/>
      <c r="E16" s="60"/>
      <c r="F16" s="204">
        <f t="shared" si="0"/>
        <v>0</v>
      </c>
      <c r="G16" s="60"/>
      <c r="H16" s="204">
        <f t="shared" si="1"/>
        <v>0</v>
      </c>
    </row>
    <row r="17" spans="1:52" ht="17.25" x14ac:dyDescent="0.3">
      <c r="A17" s="185" t="s">
        <v>139</v>
      </c>
      <c r="B17" s="104"/>
      <c r="C17" s="105"/>
      <c r="D17" s="106"/>
      <c r="E17" s="107"/>
      <c r="F17" s="187">
        <f t="shared" si="0"/>
        <v>0</v>
      </c>
      <c r="G17" s="142"/>
      <c r="H17" s="186"/>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row>
    <row r="18" spans="1:52" x14ac:dyDescent="0.25">
      <c r="A18" s="51" t="s">
        <v>17</v>
      </c>
      <c r="B18" s="52"/>
      <c r="C18" s="58"/>
      <c r="D18" s="55"/>
      <c r="E18" s="59"/>
      <c r="F18" s="116">
        <f t="shared" si="0"/>
        <v>0</v>
      </c>
      <c r="G18" s="143"/>
      <c r="H18" s="116">
        <f t="shared" si="1"/>
        <v>0</v>
      </c>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row>
    <row r="19" spans="1:52" x14ac:dyDescent="0.25">
      <c r="A19" s="103" t="s">
        <v>10</v>
      </c>
      <c r="B19" s="60"/>
      <c r="C19" s="60"/>
      <c r="D19" s="60"/>
      <c r="E19" s="60"/>
      <c r="F19" s="204">
        <f t="shared" si="0"/>
        <v>0</v>
      </c>
      <c r="G19" s="177"/>
      <c r="H19" s="204">
        <f t="shared" si="1"/>
        <v>0</v>
      </c>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row>
    <row r="20" spans="1:52" ht="17.25" x14ac:dyDescent="0.3">
      <c r="A20" s="185" t="s">
        <v>140</v>
      </c>
      <c r="B20" s="104"/>
      <c r="C20" s="105"/>
      <c r="D20" s="106"/>
      <c r="E20" s="107"/>
      <c r="F20" s="187"/>
      <c r="G20" s="142"/>
      <c r="H20" s="186"/>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row>
    <row r="21" spans="1:52" x14ac:dyDescent="0.25">
      <c r="A21" s="666" t="s">
        <v>94</v>
      </c>
      <c r="B21" s="52"/>
      <c r="C21" s="58"/>
      <c r="D21" s="55"/>
      <c r="E21" s="59"/>
      <c r="F21" s="116">
        <f t="shared" si="0"/>
        <v>0</v>
      </c>
      <c r="G21" s="143"/>
      <c r="H21" s="116">
        <f t="shared" si="1"/>
        <v>0</v>
      </c>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row>
    <row r="22" spans="1:52" x14ac:dyDescent="0.25">
      <c r="A22" s="353" t="s">
        <v>128</v>
      </c>
      <c r="B22" s="60"/>
      <c r="C22" s="61"/>
      <c r="D22" s="62"/>
      <c r="E22" s="63"/>
      <c r="F22" s="116">
        <f t="shared" si="0"/>
        <v>0</v>
      </c>
      <c r="G22" s="144"/>
      <c r="H22" s="116">
        <f t="shared" si="1"/>
        <v>0</v>
      </c>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row>
    <row r="23" spans="1:52" x14ac:dyDescent="0.25">
      <c r="A23" s="667" t="s">
        <v>72</v>
      </c>
      <c r="B23" s="26"/>
      <c r="C23" s="33"/>
      <c r="D23" s="64"/>
      <c r="E23" s="28"/>
      <c r="F23" s="116">
        <f t="shared" si="0"/>
        <v>0</v>
      </c>
      <c r="G23" s="35"/>
      <c r="H23" s="116">
        <f t="shared" si="1"/>
        <v>0</v>
      </c>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row>
    <row r="24" spans="1:52" x14ac:dyDescent="0.25">
      <c r="A24" s="29" t="s">
        <v>190</v>
      </c>
      <c r="B24" s="26"/>
      <c r="C24" s="33"/>
      <c r="D24" s="64"/>
      <c r="E24" s="28"/>
      <c r="F24" s="116">
        <f t="shared" si="0"/>
        <v>0</v>
      </c>
      <c r="G24" s="36"/>
      <c r="H24" s="116">
        <f t="shared" si="1"/>
        <v>0</v>
      </c>
    </row>
    <row r="25" spans="1:52" s="17" customFormat="1" x14ac:dyDescent="0.25">
      <c r="A25" s="29" t="s">
        <v>11</v>
      </c>
      <c r="B25" s="26"/>
      <c r="C25" s="33"/>
      <c r="D25" s="64"/>
      <c r="E25" s="28"/>
      <c r="F25" s="116">
        <f t="shared" si="0"/>
        <v>0</v>
      </c>
      <c r="G25" s="36"/>
      <c r="H25" s="116">
        <f t="shared" si="1"/>
        <v>0</v>
      </c>
      <c r="I25" s="139"/>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row>
    <row r="26" spans="1:52" s="24" customFormat="1" x14ac:dyDescent="0.25">
      <c r="A26" s="195" t="s">
        <v>319</v>
      </c>
      <c r="B26" s="221"/>
      <c r="C26" s="221"/>
      <c r="D26" s="222"/>
      <c r="E26" s="222"/>
      <c r="F26" s="222" t="s">
        <v>0</v>
      </c>
      <c r="G26" s="223" t="s">
        <v>0</v>
      </c>
      <c r="H26" s="224">
        <f>SUM(H5:H25)</f>
        <v>0</v>
      </c>
      <c r="I26" s="139"/>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row>
    <row r="27" spans="1:52" s="24" customFormat="1" x14ac:dyDescent="0.25">
      <c r="A27" s="303"/>
      <c r="B27" s="304"/>
      <c r="C27" s="304"/>
      <c r="D27" s="219"/>
      <c r="E27" s="219"/>
      <c r="F27" s="219"/>
      <c r="G27" s="188"/>
      <c r="H27" s="225"/>
      <c r="I27" s="139"/>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row>
    <row r="28" spans="1:52" ht="34.5" x14ac:dyDescent="0.3">
      <c r="A28" s="314" t="s">
        <v>73</v>
      </c>
      <c r="B28" s="805"/>
      <c r="C28" s="805"/>
      <c r="D28" s="93" t="s">
        <v>23</v>
      </c>
      <c r="E28" s="174" t="s">
        <v>260</v>
      </c>
      <c r="F28" s="174" t="s">
        <v>141</v>
      </c>
      <c r="G28" s="175" t="s">
        <v>147</v>
      </c>
      <c r="H28" s="175" t="s">
        <v>7</v>
      </c>
    </row>
    <row r="29" spans="1:52" ht="17.25" x14ac:dyDescent="0.3">
      <c r="A29" s="306" t="s">
        <v>13</v>
      </c>
      <c r="B29" s="806"/>
      <c r="C29" s="806"/>
      <c r="D29" s="104"/>
      <c r="E29" s="105"/>
      <c r="F29" s="105"/>
      <c r="G29" s="142"/>
      <c r="H29" s="183"/>
    </row>
    <row r="30" spans="1:52" x14ac:dyDescent="0.25">
      <c r="A30" s="390" t="s">
        <v>14</v>
      </c>
      <c r="B30" s="807"/>
      <c r="C30" s="808"/>
      <c r="D30" s="52"/>
      <c r="E30" s="58"/>
      <c r="F30" s="58"/>
      <c r="G30" s="143"/>
      <c r="H30" s="116">
        <f>F30*G30</f>
        <v>0</v>
      </c>
    </row>
    <row r="31" spans="1:52" x14ac:dyDescent="0.25">
      <c r="A31" s="317" t="s">
        <v>24</v>
      </c>
      <c r="B31" s="809"/>
      <c r="C31" s="810"/>
      <c r="D31" s="26"/>
      <c r="E31" s="33"/>
      <c r="F31" s="33"/>
      <c r="G31" s="35"/>
      <c r="H31" s="117">
        <f>E31*G31</f>
        <v>0</v>
      </c>
    </row>
    <row r="32" spans="1:52" x14ac:dyDescent="0.25">
      <c r="A32" s="664" t="s">
        <v>238</v>
      </c>
      <c r="B32" s="658"/>
      <c r="C32" s="659"/>
      <c r="D32" s="26"/>
      <c r="E32" s="33"/>
      <c r="F32" s="33"/>
      <c r="G32" s="35"/>
      <c r="H32" s="117"/>
    </row>
    <row r="33" spans="1:52" x14ac:dyDescent="0.25">
      <c r="A33" s="665" t="s">
        <v>239</v>
      </c>
      <c r="B33" s="658"/>
      <c r="C33" s="659"/>
      <c r="D33" s="26"/>
      <c r="E33" s="33"/>
      <c r="F33" s="33"/>
      <c r="G33" s="35"/>
      <c r="H33" s="117"/>
    </row>
    <row r="34" spans="1:52" s="17" customFormat="1" ht="15" customHeight="1" x14ac:dyDescent="0.25">
      <c r="A34" s="319" t="s">
        <v>200</v>
      </c>
      <c r="B34" s="383"/>
      <c r="C34" s="383"/>
      <c r="D34" s="383"/>
      <c r="E34" s="688"/>
      <c r="F34" s="688"/>
      <c r="G34" s="689"/>
      <c r="H34" s="690">
        <f>SUM(H30:H33)</f>
        <v>0</v>
      </c>
      <c r="I34" s="139"/>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row>
    <row r="35" spans="1:52" s="17" customFormat="1" ht="21" customHeight="1" x14ac:dyDescent="0.25">
      <c r="A35" s="303"/>
      <c r="B35" s="304"/>
      <c r="C35" s="305"/>
      <c r="D35" s="218"/>
      <c r="E35" s="219"/>
      <c r="F35" s="219"/>
      <c r="G35" s="188"/>
      <c r="H35" s="220"/>
      <c r="I35" s="139"/>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row>
    <row r="36" spans="1:52" s="17" customFormat="1" ht="38.25" customHeight="1" x14ac:dyDescent="0.3">
      <c r="A36" s="791" t="s">
        <v>166</v>
      </c>
      <c r="B36" s="792"/>
      <c r="C36" s="793"/>
      <c r="D36" s="181" t="s">
        <v>23</v>
      </c>
      <c r="E36" s="175" t="s">
        <v>101</v>
      </c>
      <c r="F36" s="174" t="s">
        <v>141</v>
      </c>
      <c r="G36" s="175" t="s">
        <v>147</v>
      </c>
      <c r="H36" s="175" t="s">
        <v>7</v>
      </c>
      <c r="I36" s="139"/>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row>
    <row r="37" spans="1:52" ht="17.25" x14ac:dyDescent="0.3">
      <c r="A37" s="786" t="s">
        <v>242</v>
      </c>
      <c r="B37" s="787"/>
      <c r="C37" s="787"/>
      <c r="D37" s="787"/>
      <c r="E37" s="787"/>
      <c r="F37" s="787"/>
      <c r="G37" s="787"/>
      <c r="H37" s="787"/>
    </row>
    <row r="38" spans="1:52" s="17" customFormat="1" x14ac:dyDescent="0.25">
      <c r="A38" s="788" t="s">
        <v>240</v>
      </c>
      <c r="B38" s="789"/>
      <c r="C38" s="790"/>
      <c r="D38" s="741"/>
      <c r="E38" s="742"/>
      <c r="F38" s="743"/>
      <c r="G38" s="744"/>
      <c r="H38" s="745">
        <f t="shared" ref="H38:H41" si="2">F38*G38</f>
        <v>0</v>
      </c>
      <c r="I38" s="139"/>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row>
    <row r="39" spans="1:52" s="17" customFormat="1" x14ac:dyDescent="0.25">
      <c r="A39" s="788" t="s">
        <v>241</v>
      </c>
      <c r="B39" s="789"/>
      <c r="C39" s="790"/>
      <c r="D39" s="741"/>
      <c r="E39" s="742"/>
      <c r="F39" s="743"/>
      <c r="G39" s="744"/>
      <c r="H39" s="745">
        <f t="shared" si="2"/>
        <v>0</v>
      </c>
      <c r="I39" s="139"/>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row>
    <row r="40" spans="1:52" s="17" customFormat="1" x14ac:dyDescent="0.25">
      <c r="A40" s="788" t="s">
        <v>266</v>
      </c>
      <c r="B40" s="789"/>
      <c r="C40" s="790"/>
      <c r="D40" s="741"/>
      <c r="E40" s="742"/>
      <c r="F40" s="743"/>
      <c r="G40" s="744"/>
      <c r="H40" s="745">
        <f t="shared" si="2"/>
        <v>0</v>
      </c>
      <c r="I40" s="139"/>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row>
    <row r="41" spans="1:52" s="17" customFormat="1" ht="31.5" customHeight="1" x14ac:dyDescent="0.25">
      <c r="A41" s="815" t="s">
        <v>257</v>
      </c>
      <c r="B41" s="816"/>
      <c r="C41" s="817"/>
      <c r="D41" s="741"/>
      <c r="E41" s="742"/>
      <c r="F41" s="743"/>
      <c r="G41" s="744"/>
      <c r="H41" s="745">
        <f t="shared" si="2"/>
        <v>0</v>
      </c>
      <c r="I41" s="673"/>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row>
    <row r="42" spans="1:52" s="17" customFormat="1" ht="16.5" x14ac:dyDescent="0.3">
      <c r="A42" s="828" t="s">
        <v>84</v>
      </c>
      <c r="B42" s="829"/>
      <c r="C42" s="829"/>
      <c r="D42" s="829"/>
      <c r="E42" s="829"/>
      <c r="F42" s="829"/>
      <c r="G42" s="829"/>
      <c r="H42" s="830"/>
      <c r="I42" s="673"/>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row>
    <row r="43" spans="1:52" x14ac:dyDescent="0.25">
      <c r="A43" s="822" t="s">
        <v>214</v>
      </c>
      <c r="B43" s="823"/>
      <c r="C43" s="824"/>
      <c r="D43" s="57"/>
      <c r="E43" s="26"/>
      <c r="F43" s="34"/>
      <c r="G43" s="146"/>
      <c r="H43" s="119">
        <f>D43*G43</f>
        <v>0</v>
      </c>
    </row>
    <row r="44" spans="1:52" s="17" customFormat="1" ht="17.25" x14ac:dyDescent="0.3">
      <c r="A44" s="388" t="s">
        <v>65</v>
      </c>
      <c r="B44" s="825"/>
      <c r="C44" s="826"/>
      <c r="D44" s="57"/>
      <c r="E44" s="26"/>
      <c r="F44" s="34"/>
      <c r="G44" s="146"/>
      <c r="H44" s="119">
        <f>E44*G44</f>
        <v>0</v>
      </c>
      <c r="I44" s="673"/>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row>
    <row r="45" spans="1:52" s="4" customFormat="1" ht="18" customHeight="1" x14ac:dyDescent="0.3">
      <c r="A45" s="371" t="s">
        <v>27</v>
      </c>
      <c r="B45" s="825"/>
      <c r="C45" s="826"/>
      <c r="D45" s="57"/>
      <c r="E45" s="26"/>
      <c r="F45" s="34"/>
      <c r="G45" s="146"/>
      <c r="H45" s="119">
        <f t="shared" ref="H45" si="3">D45*G45</f>
        <v>0</v>
      </c>
      <c r="I45" s="139"/>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row>
    <row r="46" spans="1:52" ht="22.5" customHeight="1" x14ac:dyDescent="0.3">
      <c r="A46" s="389" t="s">
        <v>66</v>
      </c>
      <c r="B46" s="827"/>
      <c r="C46" s="827"/>
      <c r="D46" s="104"/>
      <c r="E46" s="104"/>
      <c r="F46" s="227"/>
      <c r="G46" s="189"/>
      <c r="H46" s="190"/>
    </row>
    <row r="47" spans="1:52" ht="17.25" x14ac:dyDescent="0.3">
      <c r="A47" s="371" t="s">
        <v>25</v>
      </c>
      <c r="B47" s="825"/>
      <c r="C47" s="826"/>
      <c r="D47" s="65"/>
      <c r="E47" s="52"/>
      <c r="F47" s="66"/>
      <c r="G47" s="149"/>
      <c r="H47" s="176">
        <f>F47*G47</f>
        <v>0</v>
      </c>
    </row>
    <row r="48" spans="1:52" s="17" customFormat="1" ht="17.25" x14ac:dyDescent="0.3">
      <c r="A48" s="371" t="s">
        <v>26</v>
      </c>
      <c r="B48" s="825"/>
      <c r="C48" s="826"/>
      <c r="D48" s="57"/>
      <c r="E48" s="26"/>
      <c r="F48" s="34"/>
      <c r="G48" s="146"/>
      <c r="H48" s="119">
        <f>E48*G48</f>
        <v>0</v>
      </c>
      <c r="I48" s="673"/>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row>
    <row r="49" spans="1:52" ht="26.25" customHeight="1" x14ac:dyDescent="0.3">
      <c r="A49" s="399" t="s">
        <v>384</v>
      </c>
      <c r="B49" s="831"/>
      <c r="C49" s="832"/>
      <c r="D49" s="57"/>
      <c r="E49" s="26"/>
      <c r="F49" s="34"/>
      <c r="G49" s="146"/>
      <c r="H49" s="119">
        <f>E49*G49</f>
        <v>0</v>
      </c>
    </row>
    <row r="50" spans="1:52" ht="16.5" thickBot="1" x14ac:dyDescent="0.3">
      <c r="A50" s="336" t="s">
        <v>198</v>
      </c>
      <c r="B50" s="40"/>
      <c r="C50" s="42"/>
      <c r="D50" s="42"/>
      <c r="E50" s="43"/>
      <c r="F50" s="44"/>
      <c r="G50" s="147"/>
      <c r="H50" s="45">
        <f>SUM(H44:H45)</f>
        <v>0</v>
      </c>
    </row>
    <row r="51" spans="1:52" ht="10.5" customHeight="1" x14ac:dyDescent="0.25">
      <c r="A51" s="337"/>
      <c r="B51" s="15"/>
      <c r="C51" s="19"/>
      <c r="D51" s="19"/>
      <c r="E51" s="20"/>
      <c r="F51" s="21"/>
      <c r="G51" s="148"/>
      <c r="H51" s="47"/>
    </row>
    <row r="52" spans="1:52" ht="34.5" x14ac:dyDescent="0.3">
      <c r="A52" s="365" t="s">
        <v>75</v>
      </c>
      <c r="B52" s="814"/>
      <c r="C52" s="814"/>
      <c r="D52" s="93" t="s">
        <v>23</v>
      </c>
      <c r="E52" s="182" t="s">
        <v>101</v>
      </c>
      <c r="F52" s="181" t="s">
        <v>141</v>
      </c>
      <c r="G52" s="94" t="s">
        <v>147</v>
      </c>
      <c r="H52" s="182" t="s">
        <v>7</v>
      </c>
    </row>
    <row r="53" spans="1:52" ht="17.25" x14ac:dyDescent="0.3">
      <c r="A53" s="180" t="s">
        <v>28</v>
      </c>
      <c r="B53" s="820"/>
      <c r="C53" s="821"/>
      <c r="D53" s="400"/>
      <c r="E53" s="57"/>
      <c r="F53" s="57"/>
      <c r="G53" s="57"/>
      <c r="H53" s="179">
        <f t="shared" ref="H53:H64" si="4">E53*G53</f>
        <v>0</v>
      </c>
    </row>
    <row r="54" spans="1:52" ht="17.25" x14ac:dyDescent="0.3">
      <c r="A54" s="773" t="s">
        <v>116</v>
      </c>
      <c r="B54" s="392"/>
      <c r="C54" s="401"/>
      <c r="D54" s="400"/>
      <c r="E54" s="57"/>
      <c r="F54" s="57"/>
      <c r="G54" s="57"/>
      <c r="H54" s="179">
        <f t="shared" si="4"/>
        <v>0</v>
      </c>
    </row>
    <row r="55" spans="1:52" ht="17.25" x14ac:dyDescent="0.3">
      <c r="A55" s="774" t="s">
        <v>191</v>
      </c>
      <c r="B55" s="393"/>
      <c r="C55" s="401"/>
      <c r="D55" s="400"/>
      <c r="E55" s="57"/>
      <c r="F55" s="57"/>
      <c r="G55" s="57"/>
      <c r="H55" s="179">
        <f t="shared" si="4"/>
        <v>0</v>
      </c>
    </row>
    <row r="56" spans="1:52" ht="16.5" customHeight="1" x14ac:dyDescent="0.25">
      <c r="A56" s="368" t="s">
        <v>209</v>
      </c>
      <c r="B56" s="833"/>
      <c r="C56" s="834"/>
      <c r="D56" s="376"/>
      <c r="E56" s="57"/>
      <c r="F56" s="66"/>
      <c r="G56" s="149"/>
      <c r="H56" s="179">
        <f t="shared" si="4"/>
        <v>0</v>
      </c>
    </row>
    <row r="57" spans="1:52" x14ac:dyDescent="0.25">
      <c r="A57" s="366" t="s">
        <v>67</v>
      </c>
      <c r="B57" s="800"/>
      <c r="C57" s="801"/>
      <c r="D57" s="377"/>
      <c r="E57" s="57"/>
      <c r="F57" s="34"/>
      <c r="G57" s="146"/>
      <c r="H57" s="179">
        <f t="shared" si="4"/>
        <v>0</v>
      </c>
    </row>
    <row r="58" spans="1:52" x14ac:dyDescent="0.25">
      <c r="A58" s="368" t="s">
        <v>212</v>
      </c>
      <c r="B58" s="800"/>
      <c r="C58" s="801"/>
      <c r="D58" s="376"/>
      <c r="E58" s="57"/>
      <c r="F58" s="34"/>
      <c r="G58" s="146"/>
      <c r="H58" s="179">
        <f t="shared" si="4"/>
        <v>0</v>
      </c>
    </row>
    <row r="59" spans="1:52" ht="18.75" customHeight="1" x14ac:dyDescent="0.25">
      <c r="A59" s="372" t="s">
        <v>269</v>
      </c>
      <c r="B59" s="800"/>
      <c r="C59" s="801"/>
      <c r="D59" s="376"/>
      <c r="E59" s="57"/>
      <c r="F59" s="34"/>
      <c r="G59" s="146"/>
      <c r="H59" s="179">
        <f t="shared" si="4"/>
        <v>0</v>
      </c>
    </row>
    <row r="60" spans="1:52" ht="17.25" customHeight="1" x14ac:dyDescent="0.25">
      <c r="A60" s="367" t="s">
        <v>31</v>
      </c>
      <c r="B60" s="800"/>
      <c r="C60" s="801"/>
      <c r="D60" s="376"/>
      <c r="E60" s="57"/>
      <c r="F60" s="33"/>
      <c r="G60" s="35"/>
      <c r="H60" s="179">
        <f t="shared" si="4"/>
        <v>0</v>
      </c>
    </row>
    <row r="61" spans="1:52" s="6" customFormat="1" ht="17.25" customHeight="1" x14ac:dyDescent="0.25">
      <c r="A61" s="373" t="s">
        <v>32</v>
      </c>
      <c r="B61" s="800"/>
      <c r="C61" s="801"/>
      <c r="D61" s="376"/>
      <c r="E61" s="57"/>
      <c r="F61" s="33"/>
      <c r="G61" s="35"/>
      <c r="H61" s="179">
        <f t="shared" si="4"/>
        <v>0</v>
      </c>
      <c r="I61" s="139"/>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row>
    <row r="62" spans="1:52" ht="17.25" customHeight="1" x14ac:dyDescent="0.25">
      <c r="A62" s="373" t="s">
        <v>38</v>
      </c>
      <c r="B62" s="800"/>
      <c r="C62" s="801"/>
      <c r="D62" s="378"/>
      <c r="E62" s="57"/>
      <c r="F62" s="26"/>
      <c r="G62" s="36"/>
      <c r="H62" s="179">
        <f t="shared" si="4"/>
        <v>0</v>
      </c>
    </row>
    <row r="63" spans="1:52" x14ac:dyDescent="0.25">
      <c r="A63" s="373" t="s">
        <v>37</v>
      </c>
      <c r="B63" s="800"/>
      <c r="C63" s="801"/>
      <c r="D63" s="378"/>
      <c r="E63" s="315"/>
      <c r="F63" s="33"/>
      <c r="G63" s="35"/>
      <c r="H63" s="179">
        <f t="shared" si="4"/>
        <v>0</v>
      </c>
    </row>
    <row r="64" spans="1:52" x14ac:dyDescent="0.25">
      <c r="A64" s="387" t="s">
        <v>237</v>
      </c>
      <c r="B64" s="643"/>
      <c r="C64" s="643"/>
      <c r="D64" s="378"/>
      <c r="E64" s="315"/>
      <c r="F64" s="61"/>
      <c r="G64" s="144"/>
      <c r="H64" s="179">
        <f t="shared" si="4"/>
        <v>0</v>
      </c>
    </row>
    <row r="65" spans="1:52" x14ac:dyDescent="0.25">
      <c r="A65" s="863" t="s">
        <v>33</v>
      </c>
      <c r="B65" s="829"/>
      <c r="C65" s="830"/>
      <c r="D65" s="378"/>
      <c r="E65" s="374"/>
      <c r="F65" s="61"/>
      <c r="G65" s="144"/>
      <c r="H65" s="179">
        <f t="shared" ref="H65:H70" si="5">E65*G65</f>
        <v>0</v>
      </c>
    </row>
    <row r="66" spans="1:52" x14ac:dyDescent="0.25">
      <c r="A66" s="369" t="s">
        <v>34</v>
      </c>
      <c r="B66" s="370"/>
      <c r="C66" s="650"/>
      <c r="D66" s="651"/>
      <c r="E66" s="230"/>
      <c r="F66" s="230"/>
      <c r="G66" s="231"/>
      <c r="H66" s="231"/>
    </row>
    <row r="67" spans="1:52" ht="16.5" customHeight="1" x14ac:dyDescent="0.25">
      <c r="A67" s="380" t="s">
        <v>30</v>
      </c>
      <c r="B67" s="858"/>
      <c r="C67" s="859"/>
      <c r="D67" s="52"/>
      <c r="E67" s="161"/>
      <c r="F67" s="66"/>
      <c r="G67" s="149"/>
      <c r="H67" s="176">
        <f t="shared" si="5"/>
        <v>0</v>
      </c>
    </row>
    <row r="68" spans="1:52" ht="19.5" customHeight="1" x14ac:dyDescent="0.25">
      <c r="A68" s="371" t="s">
        <v>192</v>
      </c>
      <c r="B68" s="860"/>
      <c r="C68" s="860"/>
      <c r="D68" s="26"/>
      <c r="E68" s="375"/>
      <c r="F68" s="226"/>
      <c r="G68" s="178"/>
      <c r="H68" s="179">
        <f t="shared" si="5"/>
        <v>0</v>
      </c>
    </row>
    <row r="69" spans="1:52" x14ac:dyDescent="0.25">
      <c r="A69" s="369" t="s">
        <v>35</v>
      </c>
      <c r="B69" s="370"/>
      <c r="C69" s="370"/>
      <c r="D69" s="244"/>
      <c r="E69" s="230"/>
      <c r="F69" s="230"/>
      <c r="G69" s="231"/>
      <c r="H69" s="231"/>
    </row>
    <row r="70" spans="1:52" ht="21" customHeight="1" x14ac:dyDescent="0.25">
      <c r="A70" s="371" t="s">
        <v>36</v>
      </c>
      <c r="B70" s="245"/>
      <c r="C70" s="379"/>
      <c r="D70" s="104"/>
      <c r="E70" s="33"/>
      <c r="F70" s="58"/>
      <c r="G70" s="143"/>
      <c r="H70" s="176">
        <f t="shared" si="5"/>
        <v>0</v>
      </c>
    </row>
    <row r="71" spans="1:52" s="16" customFormat="1" ht="16.5" thickBot="1" x14ac:dyDescent="0.3">
      <c r="A71" s="338" t="s">
        <v>197</v>
      </c>
      <c r="B71" s="39"/>
      <c r="C71" s="39"/>
      <c r="D71" s="40"/>
      <c r="E71" s="40"/>
      <c r="F71" s="40"/>
      <c r="G71" s="145"/>
      <c r="H71" s="41">
        <f>SUM(H56:H70)</f>
        <v>0</v>
      </c>
      <c r="I71" s="139"/>
    </row>
    <row r="72" spans="1:52" s="5" customFormat="1" x14ac:dyDescent="0.25">
      <c r="A72" s="339"/>
      <c r="B72" s="30"/>
      <c r="C72" s="30"/>
      <c r="D72" s="31"/>
      <c r="E72" s="31"/>
      <c r="F72" s="31"/>
      <c r="G72" s="32"/>
      <c r="H72" s="16"/>
      <c r="I72" s="139"/>
      <c r="J72" s="79"/>
      <c r="K72" s="79"/>
      <c r="L72" s="79"/>
      <c r="M72" s="79"/>
      <c r="N72" s="79"/>
      <c r="O72" s="79"/>
      <c r="P72" s="79"/>
      <c r="Q72" s="79"/>
      <c r="R72" s="79"/>
      <c r="S72" s="79"/>
      <c r="T72" s="79"/>
      <c r="U72" s="79"/>
      <c r="V72" s="79"/>
      <c r="W72" s="79"/>
      <c r="X72" s="79"/>
      <c r="Y72" s="79"/>
      <c r="Z72" s="79"/>
      <c r="AA72" s="79"/>
      <c r="AB72" s="79"/>
      <c r="AC72" s="79"/>
      <c r="AD72" s="79"/>
      <c r="AE72" s="79"/>
      <c r="AF72" s="79"/>
      <c r="AG72" s="79"/>
      <c r="AH72" s="79"/>
      <c r="AI72" s="79"/>
      <c r="AJ72" s="79"/>
      <c r="AK72" s="79"/>
      <c r="AL72" s="79"/>
      <c r="AM72" s="79"/>
      <c r="AN72" s="79"/>
      <c r="AO72" s="79"/>
      <c r="AP72" s="79"/>
      <c r="AQ72" s="79"/>
      <c r="AR72" s="79"/>
      <c r="AS72" s="79"/>
      <c r="AT72" s="79"/>
      <c r="AU72" s="79"/>
      <c r="AV72" s="79"/>
      <c r="AW72" s="79"/>
      <c r="AX72" s="79"/>
      <c r="AY72" s="79"/>
      <c r="AZ72" s="79"/>
    </row>
    <row r="73" spans="1:52" ht="30.75" customHeight="1" x14ac:dyDescent="0.3">
      <c r="A73" s="209" t="s">
        <v>193</v>
      </c>
      <c r="B73" s="241"/>
      <c r="C73" s="242"/>
      <c r="D73" s="242"/>
      <c r="E73" s="242"/>
      <c r="F73" s="242"/>
      <c r="G73" s="210"/>
      <c r="H73" s="243"/>
    </row>
    <row r="74" spans="1:52" s="69" customFormat="1" ht="9" customHeight="1" x14ac:dyDescent="0.25">
      <c r="A74" s="340"/>
      <c r="B74" s="272"/>
      <c r="C74" s="95"/>
      <c r="D74" s="96"/>
      <c r="E74" s="96"/>
      <c r="F74" s="270"/>
      <c r="G74" s="98"/>
      <c r="H74" s="97"/>
      <c r="I74" s="139"/>
    </row>
    <row r="75" spans="1:52" s="1" customFormat="1" ht="31.5" customHeight="1" x14ac:dyDescent="0.25">
      <c r="A75" s="802" t="s">
        <v>15</v>
      </c>
      <c r="B75" s="803"/>
      <c r="C75" s="256"/>
      <c r="D75" s="268" t="s">
        <v>78</v>
      </c>
      <c r="E75" s="269"/>
      <c r="F75" s="140"/>
      <c r="G75" s="271"/>
      <c r="H75" s="264"/>
      <c r="I75" s="139"/>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c r="AP75" s="68"/>
      <c r="AQ75" s="68"/>
      <c r="AR75" s="68"/>
      <c r="AS75" s="68"/>
      <c r="AT75" s="68"/>
      <c r="AU75" s="68"/>
      <c r="AV75" s="68"/>
      <c r="AW75" s="68"/>
      <c r="AX75" s="68"/>
      <c r="AY75" s="68"/>
      <c r="AZ75" s="68"/>
    </row>
    <row r="76" spans="1:52" s="1" customFormat="1" ht="20.45" customHeight="1" x14ac:dyDescent="0.25">
      <c r="A76" s="341" t="s">
        <v>146</v>
      </c>
      <c r="B76" s="121"/>
      <c r="C76" s="255"/>
      <c r="D76" s="794" t="s">
        <v>385</v>
      </c>
      <c r="E76" s="795"/>
      <c r="F76" s="796"/>
      <c r="G76" s="266">
        <f>B76*B77</f>
        <v>0</v>
      </c>
      <c r="H76" s="265"/>
      <c r="I76" s="139"/>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68"/>
      <c r="AP76" s="68"/>
      <c r="AQ76" s="68"/>
      <c r="AR76" s="68"/>
      <c r="AS76" s="68"/>
      <c r="AT76" s="68"/>
      <c r="AU76" s="68"/>
      <c r="AV76" s="68"/>
      <c r="AW76" s="68"/>
      <c r="AX76" s="68"/>
      <c r="AY76" s="68"/>
      <c r="AZ76" s="68"/>
    </row>
    <row r="77" spans="1:52" s="1" customFormat="1" ht="19.5" customHeight="1" x14ac:dyDescent="0.25">
      <c r="A77" s="342" t="s">
        <v>18</v>
      </c>
      <c r="B77" s="121"/>
      <c r="C77" s="246"/>
      <c r="D77" s="797" t="s">
        <v>386</v>
      </c>
      <c r="E77" s="795"/>
      <c r="F77" s="796"/>
      <c r="G77" s="266">
        <f>B76*B78</f>
        <v>0</v>
      </c>
      <c r="H77" s="265"/>
      <c r="I77" s="139"/>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row>
    <row r="78" spans="1:52" s="1" customFormat="1" ht="18" customHeight="1" x14ac:dyDescent="0.25">
      <c r="A78" s="342" t="s">
        <v>95</v>
      </c>
      <c r="B78" s="121"/>
      <c r="C78" s="247"/>
      <c r="D78" s="797" t="s">
        <v>387</v>
      </c>
      <c r="E78" s="795"/>
      <c r="F78" s="796"/>
      <c r="G78" s="266">
        <f>B76*B79</f>
        <v>0</v>
      </c>
      <c r="H78" s="254"/>
      <c r="I78" s="139"/>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row>
    <row r="79" spans="1:52" s="1" customFormat="1" x14ac:dyDescent="0.25">
      <c r="A79" s="342" t="s">
        <v>77</v>
      </c>
      <c r="B79" s="121"/>
      <c r="C79" s="248"/>
      <c r="D79" s="263"/>
      <c r="E79" s="263"/>
      <c r="F79" s="263"/>
      <c r="G79" s="267"/>
      <c r="H79" s="252"/>
      <c r="I79" s="139"/>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c r="AM79" s="68"/>
      <c r="AN79" s="68"/>
      <c r="AO79" s="68"/>
      <c r="AP79" s="68"/>
      <c r="AQ79" s="68"/>
      <c r="AR79" s="68"/>
      <c r="AS79" s="68"/>
      <c r="AT79" s="68"/>
      <c r="AU79" s="68"/>
      <c r="AV79" s="68"/>
      <c r="AW79" s="68"/>
      <c r="AX79" s="68"/>
      <c r="AY79" s="68"/>
      <c r="AZ79" s="68"/>
    </row>
    <row r="80" spans="1:52" s="1" customFormat="1" x14ac:dyDescent="0.25">
      <c r="A80" s="343" t="s">
        <v>148</v>
      </c>
      <c r="B80" s="121"/>
      <c r="C80" s="249"/>
      <c r="D80" s="253"/>
      <c r="E80" s="250"/>
      <c r="F80" s="250"/>
      <c r="G80" s="251"/>
      <c r="H80" s="252"/>
      <c r="I80" s="139"/>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8"/>
      <c r="AV80" s="68"/>
      <c r="AW80" s="68"/>
      <c r="AX80" s="68"/>
      <c r="AY80" s="68"/>
      <c r="AZ80" s="68"/>
    </row>
    <row r="81" spans="1:52" s="1" customFormat="1" ht="17.25" customHeight="1" x14ac:dyDescent="0.25">
      <c r="A81" s="342" t="s">
        <v>164</v>
      </c>
      <c r="B81" s="121"/>
      <c r="C81" s="262"/>
      <c r="D81" s="253"/>
      <c r="E81" s="250"/>
      <c r="F81" s="250"/>
      <c r="G81" s="251"/>
      <c r="H81" s="252"/>
      <c r="I81" s="139"/>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8"/>
      <c r="AZ81" s="68"/>
    </row>
    <row r="82" spans="1:52" s="5" customFormat="1" ht="15" customHeight="1" x14ac:dyDescent="0.25">
      <c r="A82" s="344"/>
      <c r="B82" s="250"/>
      <c r="C82" s="257"/>
      <c r="D82" s="250"/>
      <c r="E82" s="250"/>
      <c r="F82" s="258"/>
      <c r="G82" s="251"/>
      <c r="H82" s="252"/>
      <c r="I82" s="139"/>
      <c r="J82" s="79"/>
      <c r="K82" s="79"/>
      <c r="L82" s="79"/>
      <c r="M82" s="79"/>
      <c r="N82" s="79"/>
      <c r="O82" s="79"/>
      <c r="P82" s="79"/>
      <c r="Q82" s="79"/>
      <c r="R82" s="79"/>
      <c r="S82" s="79"/>
      <c r="T82" s="79"/>
      <c r="U82" s="79"/>
      <c r="V82" s="79"/>
      <c r="W82" s="79"/>
      <c r="X82" s="79"/>
      <c r="Y82" s="79"/>
      <c r="Z82" s="79"/>
      <c r="AA82" s="79"/>
      <c r="AB82" s="79"/>
      <c r="AC82" s="79"/>
      <c r="AD82" s="79"/>
      <c r="AE82" s="79"/>
      <c r="AF82" s="79"/>
      <c r="AG82" s="79"/>
      <c r="AH82" s="79"/>
      <c r="AI82" s="79"/>
      <c r="AJ82" s="79"/>
      <c r="AK82" s="79"/>
      <c r="AL82" s="79"/>
      <c r="AM82" s="79"/>
      <c r="AN82" s="79"/>
      <c r="AO82" s="79"/>
      <c r="AP82" s="79"/>
      <c r="AQ82" s="79"/>
      <c r="AR82" s="79"/>
      <c r="AS82" s="79"/>
      <c r="AT82" s="79"/>
      <c r="AU82" s="79"/>
      <c r="AV82" s="79"/>
      <c r="AW82" s="79"/>
      <c r="AX82" s="79"/>
      <c r="AY82" s="79"/>
      <c r="AZ82" s="79"/>
    </row>
    <row r="83" spans="1:52" s="1" customFormat="1" ht="52.5" customHeight="1" x14ac:dyDescent="0.3">
      <c r="A83" s="756" t="s">
        <v>91</v>
      </c>
      <c r="B83" s="841"/>
      <c r="C83" s="842"/>
      <c r="D83" s="259" t="s">
        <v>261</v>
      </c>
      <c r="E83" s="260" t="s">
        <v>135</v>
      </c>
      <c r="F83" s="260" t="s">
        <v>260</v>
      </c>
      <c r="G83" s="94" t="s">
        <v>147</v>
      </c>
      <c r="H83" s="261" t="s">
        <v>7</v>
      </c>
      <c r="I83" s="139"/>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c r="AT83" s="68"/>
      <c r="AU83" s="68"/>
      <c r="AV83" s="68"/>
      <c r="AW83" s="68"/>
      <c r="AX83" s="68"/>
      <c r="AY83" s="68"/>
      <c r="AZ83" s="68"/>
    </row>
    <row r="84" spans="1:52" s="1" customFormat="1" ht="17.25" x14ac:dyDescent="0.3">
      <c r="A84" s="361" t="s">
        <v>19</v>
      </c>
      <c r="B84" s="843"/>
      <c r="C84" s="844"/>
      <c r="D84" s="351"/>
      <c r="E84" s="73"/>
      <c r="F84" s="137"/>
      <c r="G84" s="152"/>
      <c r="H84" s="116">
        <f t="shared" ref="H84:H90" si="6">F84*G84</f>
        <v>0</v>
      </c>
      <c r="I84" s="139"/>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c r="AT84" s="68"/>
      <c r="AU84" s="68"/>
      <c r="AV84" s="68"/>
      <c r="AW84" s="68"/>
      <c r="AX84" s="68"/>
      <c r="AY84" s="68"/>
      <c r="AZ84" s="68"/>
    </row>
    <row r="85" spans="1:52" s="1" customFormat="1" ht="17.25" x14ac:dyDescent="0.3">
      <c r="A85" s="364" t="s">
        <v>157</v>
      </c>
      <c r="B85" s="845"/>
      <c r="C85" s="846"/>
      <c r="D85" s="351"/>
      <c r="E85" s="73"/>
      <c r="F85" s="137"/>
      <c r="G85" s="35"/>
      <c r="H85" s="116">
        <f t="shared" si="6"/>
        <v>0</v>
      </c>
      <c r="I85" s="139"/>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c r="AT85" s="68"/>
      <c r="AU85" s="68"/>
      <c r="AV85" s="68"/>
      <c r="AW85" s="68"/>
      <c r="AX85" s="68"/>
      <c r="AY85" s="68"/>
      <c r="AZ85" s="68"/>
    </row>
    <row r="86" spans="1:52" s="1" customFormat="1" ht="17.25" x14ac:dyDescent="0.3">
      <c r="A86" s="362" t="s">
        <v>158</v>
      </c>
      <c r="B86" s="798"/>
      <c r="C86" s="799"/>
      <c r="D86" s="352"/>
      <c r="E86" s="196"/>
      <c r="F86" s="144"/>
      <c r="G86" s="35"/>
      <c r="H86" s="116">
        <f t="shared" si="6"/>
        <v>0</v>
      </c>
      <c r="I86" s="139"/>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c r="AS86" s="68"/>
      <c r="AT86" s="68"/>
      <c r="AU86" s="68"/>
      <c r="AV86" s="68"/>
      <c r="AW86" s="68"/>
      <c r="AX86" s="68"/>
      <c r="AY86" s="68"/>
      <c r="AZ86" s="68"/>
    </row>
    <row r="87" spans="1:52" s="1" customFormat="1" ht="31.5" customHeight="1" x14ac:dyDescent="0.25">
      <c r="A87" s="835" t="s">
        <v>226</v>
      </c>
      <c r="B87" s="836"/>
      <c r="C87" s="837"/>
      <c r="D87" s="645"/>
      <c r="E87" s="645"/>
      <c r="F87" s="645"/>
      <c r="G87" s="649"/>
      <c r="H87" s="116">
        <f t="shared" si="6"/>
        <v>0</v>
      </c>
      <c r="I87" s="139"/>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c r="AS87" s="68"/>
      <c r="AT87" s="68"/>
      <c r="AU87" s="68"/>
      <c r="AV87" s="68"/>
      <c r="AW87" s="68"/>
      <c r="AX87" s="68"/>
      <c r="AY87" s="68"/>
      <c r="AZ87" s="68"/>
    </row>
    <row r="88" spans="1:52" s="1" customFormat="1" ht="17.25" customHeight="1" x14ac:dyDescent="0.3">
      <c r="A88" s="363" t="s">
        <v>210</v>
      </c>
      <c r="B88" s="640"/>
      <c r="C88" s="640"/>
      <c r="D88" s="645"/>
      <c r="E88" s="645"/>
      <c r="F88" s="645"/>
      <c r="G88" s="646"/>
      <c r="H88" s="116">
        <f t="shared" si="6"/>
        <v>0</v>
      </c>
      <c r="I88" s="139"/>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c r="AT88" s="68"/>
      <c r="AU88" s="68"/>
      <c r="AV88" s="68"/>
      <c r="AW88" s="68"/>
      <c r="AX88" s="68"/>
      <c r="AY88" s="68"/>
      <c r="AZ88" s="68"/>
    </row>
    <row r="89" spans="1:52" s="1" customFormat="1" ht="17.25" customHeight="1" x14ac:dyDescent="0.3">
      <c r="A89" s="363" t="s">
        <v>215</v>
      </c>
      <c r="B89" s="640"/>
      <c r="C89" s="640"/>
      <c r="D89" s="645"/>
      <c r="E89" s="645"/>
      <c r="F89" s="645"/>
      <c r="G89" s="646"/>
      <c r="H89" s="116">
        <f t="shared" si="6"/>
        <v>0</v>
      </c>
      <c r="I89" s="139"/>
      <c r="J89" s="68"/>
      <c r="K89" s="68"/>
      <c r="L89" s="68"/>
      <c r="M89" s="68"/>
      <c r="N89" s="68"/>
      <c r="O89" s="68"/>
      <c r="P89" s="68"/>
      <c r="Q89" s="68"/>
      <c r="R89" s="68"/>
      <c r="S89" s="68"/>
      <c r="T89" s="68"/>
      <c r="U89" s="68"/>
      <c r="V89" s="68"/>
      <c r="W89" s="68"/>
      <c r="X89" s="68"/>
      <c r="Y89" s="68"/>
      <c r="Z89" s="68"/>
      <c r="AA89" s="68"/>
      <c r="AB89" s="68"/>
      <c r="AC89" s="68"/>
      <c r="AD89" s="68"/>
      <c r="AE89" s="68"/>
      <c r="AF89" s="68"/>
      <c r="AG89" s="68"/>
      <c r="AH89" s="68"/>
      <c r="AI89" s="68"/>
      <c r="AJ89" s="68"/>
      <c r="AK89" s="68"/>
      <c r="AL89" s="68"/>
      <c r="AM89" s="68"/>
      <c r="AN89" s="68"/>
      <c r="AO89" s="68"/>
      <c r="AP89" s="68"/>
      <c r="AQ89" s="68"/>
      <c r="AR89" s="68"/>
      <c r="AS89" s="68"/>
      <c r="AT89" s="68"/>
      <c r="AU89" s="68"/>
      <c r="AV89" s="68"/>
      <c r="AW89" s="68"/>
      <c r="AX89" s="68"/>
      <c r="AY89" s="68"/>
      <c r="AZ89" s="68"/>
    </row>
    <row r="90" spans="1:52" s="1" customFormat="1" ht="17.25" customHeight="1" x14ac:dyDescent="0.3">
      <c r="A90" s="363" t="s">
        <v>216</v>
      </c>
      <c r="B90" s="640"/>
      <c r="C90" s="640"/>
      <c r="D90" s="645"/>
      <c r="E90" s="645"/>
      <c r="F90" s="645"/>
      <c r="G90" s="646"/>
      <c r="H90" s="116">
        <f t="shared" si="6"/>
        <v>0</v>
      </c>
      <c r="I90" s="139"/>
      <c r="J90" s="68"/>
      <c r="K90" s="68"/>
      <c r="L90" s="68"/>
      <c r="M90" s="68"/>
      <c r="N90" s="68"/>
      <c r="O90" s="68"/>
      <c r="P90" s="68"/>
      <c r="Q90" s="68"/>
      <c r="R90" s="68"/>
      <c r="S90" s="68"/>
      <c r="T90" s="68"/>
      <c r="U90" s="68"/>
      <c r="V90" s="68"/>
      <c r="W90" s="68"/>
      <c r="X90" s="68"/>
      <c r="Y90" s="68"/>
      <c r="Z90" s="68"/>
      <c r="AA90" s="68"/>
      <c r="AB90" s="68"/>
      <c r="AC90" s="68"/>
      <c r="AD90" s="68"/>
      <c r="AE90" s="68"/>
      <c r="AF90" s="68"/>
      <c r="AG90" s="68"/>
      <c r="AH90" s="68"/>
      <c r="AI90" s="68"/>
      <c r="AJ90" s="68"/>
      <c r="AK90" s="68"/>
      <c r="AL90" s="68"/>
      <c r="AM90" s="68"/>
      <c r="AN90" s="68"/>
      <c r="AO90" s="68"/>
      <c r="AP90" s="68"/>
      <c r="AQ90" s="68"/>
      <c r="AR90" s="68"/>
      <c r="AS90" s="68"/>
      <c r="AT90" s="68"/>
      <c r="AU90" s="68"/>
      <c r="AV90" s="68"/>
      <c r="AW90" s="68"/>
      <c r="AX90" s="68"/>
      <c r="AY90" s="68"/>
      <c r="AZ90" s="68"/>
    </row>
    <row r="91" spans="1:52" s="5" customFormat="1" ht="15.75" customHeight="1" x14ac:dyDescent="0.3">
      <c r="A91" s="363" t="s">
        <v>159</v>
      </c>
      <c r="B91" s="806"/>
      <c r="C91" s="806"/>
      <c r="D91" s="645"/>
      <c r="E91" s="645"/>
      <c r="F91" s="645"/>
      <c r="G91" s="646"/>
      <c r="H91" s="117">
        <f>F91*G91</f>
        <v>0</v>
      </c>
      <c r="I91" s="139"/>
      <c r="J91" s="79"/>
      <c r="K91" s="79"/>
      <c r="L91" s="79"/>
      <c r="M91" s="79"/>
      <c r="N91" s="79"/>
      <c r="O91" s="79"/>
      <c r="P91" s="79"/>
      <c r="Q91" s="79"/>
      <c r="R91" s="79"/>
      <c r="S91" s="79"/>
      <c r="T91" s="79"/>
      <c r="U91" s="79"/>
      <c r="V91" s="79"/>
      <c r="W91" s="79"/>
      <c r="X91" s="79"/>
      <c r="Y91" s="79"/>
      <c r="Z91" s="79"/>
      <c r="AA91" s="79"/>
      <c r="AB91" s="79"/>
      <c r="AC91" s="79"/>
      <c r="AD91" s="79"/>
      <c r="AE91" s="79"/>
      <c r="AF91" s="79"/>
      <c r="AG91" s="79"/>
      <c r="AH91" s="79"/>
      <c r="AI91" s="79"/>
      <c r="AJ91" s="79"/>
      <c r="AK91" s="79"/>
      <c r="AL91" s="79"/>
      <c r="AM91" s="79"/>
      <c r="AN91" s="79"/>
      <c r="AO91" s="79"/>
      <c r="AP91" s="79"/>
      <c r="AQ91" s="79"/>
      <c r="AR91" s="79"/>
      <c r="AS91" s="79"/>
      <c r="AT91" s="79"/>
      <c r="AU91" s="79"/>
      <c r="AV91" s="79"/>
      <c r="AW91" s="79"/>
      <c r="AX91" s="79"/>
      <c r="AY91" s="79"/>
      <c r="AZ91" s="79"/>
    </row>
    <row r="92" spans="1:52" s="5" customFormat="1" ht="17.25" x14ac:dyDescent="0.3">
      <c r="A92" s="358" t="s">
        <v>217</v>
      </c>
      <c r="B92" s="359"/>
      <c r="C92" s="360"/>
      <c r="D92" s="647"/>
      <c r="E92" s="647"/>
      <c r="F92" s="648"/>
      <c r="G92" s="206"/>
      <c r="H92" s="186"/>
      <c r="I92" s="139"/>
      <c r="J92" s="79"/>
      <c r="K92" s="79"/>
      <c r="L92" s="79"/>
      <c r="M92" s="79"/>
      <c r="N92" s="79"/>
      <c r="O92" s="79"/>
      <c r="P92" s="79"/>
      <c r="Q92" s="79"/>
      <c r="R92" s="79"/>
      <c r="S92" s="79"/>
      <c r="T92" s="79"/>
      <c r="U92" s="79"/>
      <c r="V92" s="79"/>
      <c r="W92" s="79"/>
      <c r="X92" s="79"/>
      <c r="Y92" s="79"/>
      <c r="Z92" s="79"/>
      <c r="AA92" s="79"/>
      <c r="AB92" s="79"/>
      <c r="AC92" s="79"/>
      <c r="AD92" s="79"/>
      <c r="AE92" s="79"/>
      <c r="AF92" s="79"/>
      <c r="AG92" s="79"/>
      <c r="AH92" s="79"/>
      <c r="AI92" s="79"/>
      <c r="AJ92" s="79"/>
      <c r="AK92" s="79"/>
      <c r="AL92" s="79"/>
      <c r="AM92" s="79"/>
      <c r="AN92" s="79"/>
      <c r="AO92" s="79"/>
      <c r="AP92" s="79"/>
      <c r="AQ92" s="79"/>
      <c r="AR92" s="79"/>
      <c r="AS92" s="79"/>
      <c r="AT92" s="79"/>
      <c r="AU92" s="79"/>
      <c r="AV92" s="79"/>
      <c r="AW92" s="79"/>
      <c r="AX92" s="79"/>
      <c r="AY92" s="79"/>
      <c r="AZ92" s="79"/>
    </row>
    <row r="93" spans="1:52" s="5" customFormat="1" x14ac:dyDescent="0.25">
      <c r="A93" s="318" t="s">
        <v>41</v>
      </c>
      <c r="B93" s="838"/>
      <c r="C93" s="839"/>
      <c r="D93" s="351"/>
      <c r="E93" s="73"/>
      <c r="F93" s="72" t="e">
        <f>ROUNDUP(B76/E93*1.1, 0)</f>
        <v>#DIV/0!</v>
      </c>
      <c r="G93" s="143"/>
      <c r="H93" s="116" t="e">
        <f t="shared" ref="H93:H101" si="7">F93*G93</f>
        <v>#DIV/0!</v>
      </c>
      <c r="I93" s="139"/>
      <c r="J93" s="79"/>
      <c r="K93" s="79"/>
      <c r="L93" s="79"/>
      <c r="M93" s="79"/>
      <c r="N93" s="79"/>
      <c r="O93" s="79"/>
      <c r="P93" s="79"/>
      <c r="Q93" s="79"/>
      <c r="R93" s="79"/>
      <c r="S93" s="79"/>
      <c r="T93" s="79"/>
      <c r="U93" s="79"/>
      <c r="V93" s="79"/>
      <c r="W93" s="79"/>
      <c r="X93" s="79"/>
      <c r="Y93" s="79"/>
      <c r="Z93" s="79"/>
      <c r="AA93" s="79"/>
      <c r="AB93" s="79"/>
      <c r="AC93" s="79"/>
      <c r="AD93" s="79"/>
      <c r="AE93" s="79"/>
      <c r="AF93" s="79"/>
      <c r="AG93" s="79"/>
      <c r="AH93" s="79"/>
      <c r="AI93" s="79"/>
      <c r="AJ93" s="79"/>
      <c r="AK93" s="79"/>
      <c r="AL93" s="79"/>
      <c r="AM93" s="79"/>
      <c r="AN93" s="79"/>
      <c r="AO93" s="79"/>
      <c r="AP93" s="79"/>
      <c r="AQ93" s="79"/>
      <c r="AR93" s="79"/>
      <c r="AS93" s="79"/>
      <c r="AT93" s="79"/>
      <c r="AU93" s="79"/>
      <c r="AV93" s="79"/>
      <c r="AW93" s="79"/>
      <c r="AX93" s="79"/>
      <c r="AY93" s="79"/>
      <c r="AZ93" s="79"/>
    </row>
    <row r="94" spans="1:52" s="5" customFormat="1" x14ac:dyDescent="0.25">
      <c r="A94" s="318" t="s">
        <v>252</v>
      </c>
      <c r="B94" s="660"/>
      <c r="C94" s="661"/>
      <c r="D94" s="351"/>
      <c r="E94" s="73"/>
      <c r="F94" s="35" t="e">
        <f t="shared" ref="F94:F95" si="8">ROUNDUP(G$76/E94*1.1,0)</f>
        <v>#DIV/0!</v>
      </c>
      <c r="G94" s="143"/>
      <c r="H94" s="116" t="e">
        <f t="shared" si="7"/>
        <v>#DIV/0!</v>
      </c>
      <c r="I94" s="139"/>
      <c r="J94" s="79"/>
      <c r="K94" s="79"/>
      <c r="L94" s="79"/>
      <c r="M94" s="79"/>
      <c r="N94" s="79"/>
      <c r="O94" s="79"/>
      <c r="P94" s="79"/>
      <c r="Q94" s="79"/>
      <c r="R94" s="79"/>
      <c r="S94" s="79"/>
      <c r="T94" s="79"/>
      <c r="U94" s="79"/>
      <c r="V94" s="79"/>
      <c r="W94" s="79"/>
      <c r="X94" s="79"/>
      <c r="Y94" s="79"/>
      <c r="Z94" s="79"/>
      <c r="AA94" s="79"/>
      <c r="AB94" s="79"/>
      <c r="AC94" s="79"/>
      <c r="AD94" s="79"/>
      <c r="AE94" s="79"/>
      <c r="AF94" s="79"/>
      <c r="AG94" s="79"/>
      <c r="AH94" s="79"/>
      <c r="AI94" s="79"/>
      <c r="AJ94" s="79"/>
      <c r="AK94" s="79"/>
      <c r="AL94" s="79"/>
      <c r="AM94" s="79"/>
      <c r="AN94" s="79"/>
      <c r="AO94" s="79"/>
      <c r="AP94" s="79"/>
      <c r="AQ94" s="79"/>
      <c r="AR94" s="79"/>
      <c r="AS94" s="79"/>
      <c r="AT94" s="79"/>
      <c r="AU94" s="79"/>
      <c r="AV94" s="79"/>
      <c r="AW94" s="79"/>
      <c r="AX94" s="79"/>
      <c r="AY94" s="79"/>
      <c r="AZ94" s="79"/>
    </row>
    <row r="95" spans="1:52" s="5" customFormat="1" x14ac:dyDescent="0.25">
      <c r="A95" s="318" t="s">
        <v>388</v>
      </c>
      <c r="B95" s="660"/>
      <c r="C95" s="661"/>
      <c r="D95" s="351"/>
      <c r="E95" s="73"/>
      <c r="F95" s="35" t="e">
        <f t="shared" si="8"/>
        <v>#DIV/0!</v>
      </c>
      <c r="G95" s="143"/>
      <c r="H95" s="116" t="e">
        <f t="shared" si="7"/>
        <v>#DIV/0!</v>
      </c>
      <c r="I95" s="139"/>
      <c r="J95" s="79"/>
      <c r="K95" s="79"/>
      <c r="L95" s="79"/>
      <c r="M95" s="79"/>
      <c r="N95" s="79"/>
      <c r="O95" s="79"/>
      <c r="P95" s="79"/>
      <c r="Q95" s="79"/>
      <c r="R95" s="79"/>
      <c r="S95" s="79"/>
      <c r="T95" s="79"/>
      <c r="U95" s="79"/>
      <c r="V95" s="79"/>
      <c r="W95" s="79"/>
      <c r="X95" s="79"/>
      <c r="Y95" s="79"/>
      <c r="Z95" s="79"/>
      <c r="AA95" s="79"/>
      <c r="AB95" s="79"/>
      <c r="AC95" s="79"/>
      <c r="AD95" s="79"/>
      <c r="AE95" s="79"/>
      <c r="AF95" s="79"/>
      <c r="AG95" s="79"/>
      <c r="AH95" s="79"/>
      <c r="AI95" s="79"/>
      <c r="AJ95" s="79"/>
      <c r="AK95" s="79"/>
      <c r="AL95" s="79"/>
      <c r="AM95" s="79"/>
      <c r="AN95" s="79"/>
      <c r="AO95" s="79"/>
      <c r="AP95" s="79"/>
      <c r="AQ95" s="79"/>
      <c r="AR95" s="79"/>
      <c r="AS95" s="79"/>
      <c r="AT95" s="79"/>
      <c r="AU95" s="79"/>
      <c r="AV95" s="79"/>
      <c r="AW95" s="79"/>
      <c r="AX95" s="79"/>
      <c r="AY95" s="79"/>
      <c r="AZ95" s="79"/>
    </row>
    <row r="96" spans="1:52" s="5" customFormat="1" x14ac:dyDescent="0.25">
      <c r="A96" s="317" t="s">
        <v>218</v>
      </c>
      <c r="B96" s="819"/>
      <c r="C96" s="810"/>
      <c r="D96" s="351"/>
      <c r="E96" s="73"/>
      <c r="F96" s="35" t="e">
        <f>ROUNDUP(G$76/E96*1.1,0)</f>
        <v>#DIV/0!</v>
      </c>
      <c r="G96" s="35"/>
      <c r="H96" s="117" t="e">
        <f t="shared" si="7"/>
        <v>#DIV/0!</v>
      </c>
      <c r="I96" s="139"/>
      <c r="J96" s="79"/>
      <c r="K96" s="79"/>
      <c r="L96" s="79"/>
      <c r="M96" s="79"/>
      <c r="N96" s="79"/>
      <c r="O96" s="79"/>
      <c r="P96" s="79"/>
      <c r="Q96" s="79"/>
      <c r="R96" s="79"/>
      <c r="S96" s="79"/>
      <c r="T96" s="79"/>
      <c r="U96" s="79"/>
      <c r="V96" s="79"/>
      <c r="W96" s="79"/>
      <c r="X96" s="79"/>
      <c r="Y96" s="79"/>
      <c r="Z96" s="79"/>
      <c r="AA96" s="79"/>
      <c r="AB96" s="79"/>
      <c r="AC96" s="79"/>
      <c r="AD96" s="79"/>
      <c r="AE96" s="79"/>
      <c r="AF96" s="79"/>
      <c r="AG96" s="79"/>
      <c r="AH96" s="79"/>
      <c r="AI96" s="79"/>
      <c r="AJ96" s="79"/>
      <c r="AK96" s="79"/>
      <c r="AL96" s="79"/>
      <c r="AM96" s="79"/>
      <c r="AN96" s="79"/>
      <c r="AO96" s="79"/>
      <c r="AP96" s="79"/>
      <c r="AQ96" s="79"/>
      <c r="AR96" s="79"/>
      <c r="AS96" s="79"/>
      <c r="AT96" s="79"/>
      <c r="AU96" s="79"/>
      <c r="AV96" s="79"/>
      <c r="AW96" s="79"/>
      <c r="AX96" s="79"/>
      <c r="AY96" s="79"/>
      <c r="AZ96" s="79"/>
    </row>
    <row r="97" spans="1:52" s="5" customFormat="1" x14ac:dyDescent="0.25">
      <c r="A97" s="322" t="s">
        <v>219</v>
      </c>
      <c r="B97" s="818"/>
      <c r="C97" s="840"/>
      <c r="D97" s="351"/>
      <c r="E97" s="73"/>
      <c r="F97" s="35" t="e">
        <f>ROUNDUP(G$76/E97*1.1,0)</f>
        <v>#DIV/0!</v>
      </c>
      <c r="G97" s="35"/>
      <c r="H97" s="117" t="e">
        <f t="shared" si="7"/>
        <v>#DIV/0!</v>
      </c>
      <c r="I97" s="139"/>
      <c r="J97" s="79"/>
      <c r="K97" s="79"/>
      <c r="L97" s="79"/>
      <c r="M97" s="79"/>
      <c r="N97" s="79"/>
      <c r="O97" s="79"/>
      <c r="P97" s="79"/>
      <c r="Q97" s="79"/>
      <c r="R97" s="79"/>
      <c r="S97" s="79"/>
      <c r="T97" s="79"/>
      <c r="U97" s="79"/>
      <c r="V97" s="79"/>
      <c r="W97" s="79"/>
      <c r="X97" s="79"/>
      <c r="Y97" s="79"/>
      <c r="Z97" s="79"/>
      <c r="AA97" s="79"/>
      <c r="AB97" s="79"/>
      <c r="AC97" s="79"/>
      <c r="AD97" s="79"/>
      <c r="AE97" s="79"/>
      <c r="AF97" s="79"/>
      <c r="AG97" s="79"/>
      <c r="AH97" s="79"/>
      <c r="AI97" s="79"/>
      <c r="AJ97" s="79"/>
      <c r="AK97" s="79"/>
      <c r="AL97" s="79"/>
      <c r="AM97" s="79"/>
      <c r="AN97" s="79"/>
      <c r="AO97" s="79"/>
      <c r="AP97" s="79"/>
      <c r="AQ97" s="79"/>
      <c r="AR97" s="79"/>
      <c r="AS97" s="79"/>
      <c r="AT97" s="79"/>
      <c r="AU97" s="79"/>
      <c r="AV97" s="79"/>
      <c r="AW97" s="79"/>
      <c r="AX97" s="79"/>
      <c r="AY97" s="79"/>
      <c r="AZ97" s="79"/>
    </row>
    <row r="98" spans="1:52" x14ac:dyDescent="0.25">
      <c r="A98" s="317" t="s">
        <v>220</v>
      </c>
      <c r="B98" s="819"/>
      <c r="C98" s="810"/>
      <c r="D98" s="352"/>
      <c r="E98" s="196"/>
      <c r="F98" s="35" t="e">
        <f>ROUNDUP(G77/E98,0)</f>
        <v>#DIV/0!</v>
      </c>
      <c r="G98" s="35"/>
      <c r="H98" s="117" t="e">
        <f t="shared" si="7"/>
        <v>#DIV/0!</v>
      </c>
    </row>
    <row r="99" spans="1:52" x14ac:dyDescent="0.25">
      <c r="A99" s="323" t="s">
        <v>221</v>
      </c>
      <c r="B99" s="641"/>
      <c r="C99" s="642"/>
      <c r="D99" s="645"/>
      <c r="E99" s="645"/>
      <c r="F99" s="35" t="e">
        <f>ROUNDUP(G78/E99,0)</f>
        <v>#DIV/0!</v>
      </c>
      <c r="G99" s="144"/>
      <c r="H99" s="117" t="e">
        <f t="shared" si="7"/>
        <v>#DIV/0!</v>
      </c>
    </row>
    <row r="100" spans="1:52" x14ac:dyDescent="0.25">
      <c r="A100" s="323" t="s">
        <v>222</v>
      </c>
      <c r="B100" s="641"/>
      <c r="C100" s="642"/>
      <c r="D100" s="645"/>
      <c r="E100" s="645"/>
      <c r="F100" s="35" t="e">
        <f>ROUNDUP(G79/E100,0)</f>
        <v>#DIV/0!</v>
      </c>
      <c r="G100" s="144"/>
      <c r="H100" s="117" t="e">
        <f t="shared" si="7"/>
        <v>#DIV/0!</v>
      </c>
    </row>
    <row r="101" spans="1:52" x14ac:dyDescent="0.25">
      <c r="A101" s="323" t="s">
        <v>389</v>
      </c>
      <c r="B101" s="807"/>
      <c r="C101" s="808"/>
      <c r="D101" s="645"/>
      <c r="E101" s="645"/>
      <c r="F101" s="144" t="e">
        <f>ROUNDUP(G78/E101,0)</f>
        <v>#DIV/0!</v>
      </c>
      <c r="G101" s="144"/>
      <c r="H101" s="184" t="e">
        <f t="shared" si="7"/>
        <v>#DIV/0!</v>
      </c>
    </row>
    <row r="102" spans="1:52" ht="17.25" x14ac:dyDescent="0.3">
      <c r="A102" s="356" t="s">
        <v>42</v>
      </c>
      <c r="B102" s="357"/>
      <c r="C102" s="316"/>
      <c r="D102" s="205"/>
      <c r="E102" s="205"/>
      <c r="F102" s="232"/>
      <c r="G102" s="171"/>
      <c r="H102" s="208"/>
    </row>
    <row r="103" spans="1:52" x14ac:dyDescent="0.25">
      <c r="A103" s="317" t="s">
        <v>43</v>
      </c>
      <c r="B103" s="819"/>
      <c r="C103" s="819"/>
      <c r="D103" s="354"/>
      <c r="E103" s="351"/>
      <c r="F103" s="58"/>
      <c r="G103" s="143"/>
      <c r="H103" s="116">
        <f t="shared" ref="H103:H109" si="9">F103*G103</f>
        <v>0</v>
      </c>
    </row>
    <row r="104" spans="1:52" x14ac:dyDescent="0.25">
      <c r="A104" s="317" t="s">
        <v>253</v>
      </c>
      <c r="B104" s="662"/>
      <c r="C104" s="663"/>
      <c r="D104" s="355"/>
      <c r="E104" s="351"/>
      <c r="F104" s="58"/>
      <c r="G104" s="143"/>
      <c r="H104" s="116">
        <f t="shared" si="9"/>
        <v>0</v>
      </c>
    </row>
    <row r="105" spans="1:52" x14ac:dyDescent="0.25">
      <c r="A105" s="322" t="s">
        <v>46</v>
      </c>
      <c r="B105" s="818"/>
      <c r="C105" s="818"/>
      <c r="D105" s="355"/>
      <c r="E105" s="351"/>
      <c r="F105" s="33"/>
      <c r="G105" s="35"/>
      <c r="H105" s="117">
        <f t="shared" si="9"/>
        <v>0</v>
      </c>
    </row>
    <row r="106" spans="1:52" x14ac:dyDescent="0.25">
      <c r="A106" s="317" t="s">
        <v>44</v>
      </c>
      <c r="B106" s="819"/>
      <c r="C106" s="819"/>
      <c r="D106" s="355"/>
      <c r="E106" s="351"/>
      <c r="F106" s="33"/>
      <c r="G106" s="35"/>
      <c r="H106" s="117">
        <f t="shared" si="9"/>
        <v>0</v>
      </c>
    </row>
    <row r="107" spans="1:52" x14ac:dyDescent="0.25">
      <c r="A107" s="317" t="s">
        <v>225</v>
      </c>
      <c r="B107" s="662"/>
      <c r="C107" s="663"/>
      <c r="D107" s="355"/>
      <c r="E107" s="351"/>
      <c r="F107" s="33"/>
      <c r="G107" s="35"/>
      <c r="H107" s="117">
        <f t="shared" si="9"/>
        <v>0</v>
      </c>
    </row>
    <row r="108" spans="1:52" x14ac:dyDescent="0.25">
      <c r="A108" s="322" t="s">
        <v>45</v>
      </c>
      <c r="B108" s="818"/>
      <c r="C108" s="818"/>
      <c r="D108" s="355"/>
      <c r="E108" s="351"/>
      <c r="F108" s="33"/>
      <c r="G108" s="35"/>
      <c r="H108" s="117">
        <f t="shared" si="9"/>
        <v>0</v>
      </c>
    </row>
    <row r="109" spans="1:52" s="11" customFormat="1" ht="18" thickBot="1" x14ac:dyDescent="0.35">
      <c r="A109" s="353" t="s">
        <v>60</v>
      </c>
      <c r="B109" s="819"/>
      <c r="C109" s="819"/>
      <c r="D109" s="72"/>
      <c r="E109" s="352"/>
      <c r="F109" s="61"/>
      <c r="G109" s="144"/>
      <c r="H109" s="184">
        <f t="shared" si="9"/>
        <v>0</v>
      </c>
      <c r="I109" s="139"/>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71"/>
      <c r="AH109" s="71"/>
      <c r="AI109" s="71"/>
      <c r="AJ109" s="71"/>
      <c r="AK109" s="71"/>
      <c r="AL109" s="71"/>
      <c r="AM109" s="71"/>
      <c r="AN109" s="71"/>
      <c r="AO109" s="71"/>
      <c r="AP109" s="71"/>
      <c r="AQ109" s="71"/>
      <c r="AR109" s="71"/>
      <c r="AS109" s="71"/>
      <c r="AT109" s="71"/>
      <c r="AU109" s="71"/>
      <c r="AV109" s="71"/>
      <c r="AW109" s="71"/>
      <c r="AX109" s="71"/>
      <c r="AY109" s="71"/>
      <c r="AZ109" s="71"/>
    </row>
    <row r="110" spans="1:52" ht="18" thickTop="1" x14ac:dyDescent="0.3">
      <c r="A110" s="356" t="s">
        <v>47</v>
      </c>
      <c r="B110" s="357"/>
      <c r="C110" s="359"/>
      <c r="D110" s="205"/>
      <c r="E110" s="205"/>
      <c r="F110" s="233"/>
      <c r="G110" s="228"/>
      <c r="H110" s="208"/>
    </row>
    <row r="111" spans="1:52" x14ac:dyDescent="0.25">
      <c r="A111" s="318" t="s">
        <v>48</v>
      </c>
      <c r="B111" s="838"/>
      <c r="C111" s="839"/>
      <c r="D111" s="351"/>
      <c r="E111" s="73"/>
      <c r="F111" s="58"/>
      <c r="G111" s="143"/>
      <c r="H111" s="116">
        <f>F111*G111</f>
        <v>0</v>
      </c>
    </row>
    <row r="112" spans="1:52" x14ac:dyDescent="0.25">
      <c r="A112" s="317" t="s">
        <v>49</v>
      </c>
      <c r="B112" s="819"/>
      <c r="C112" s="810"/>
      <c r="D112" s="351"/>
      <c r="E112" s="73"/>
      <c r="F112" s="33"/>
      <c r="G112" s="35"/>
      <c r="H112" s="117">
        <f>F112*G112</f>
        <v>0</v>
      </c>
    </row>
    <row r="113" spans="1:52" x14ac:dyDescent="0.25">
      <c r="A113" s="317" t="s">
        <v>50</v>
      </c>
      <c r="B113" s="819"/>
      <c r="C113" s="810"/>
      <c r="D113" s="352"/>
      <c r="E113" s="196"/>
      <c r="F113" s="33"/>
      <c r="G113" s="35"/>
      <c r="H113" s="117">
        <f>F113*G113</f>
        <v>0</v>
      </c>
    </row>
    <row r="114" spans="1:52" x14ac:dyDescent="0.25">
      <c r="A114" s="323" t="s">
        <v>211</v>
      </c>
      <c r="B114" s="641"/>
      <c r="C114" s="642"/>
      <c r="D114" s="645"/>
      <c r="E114" s="645"/>
      <c r="F114" s="61"/>
      <c r="G114" s="144"/>
      <c r="H114" s="117">
        <f>F114*G114</f>
        <v>0</v>
      </c>
    </row>
    <row r="115" spans="1:52" x14ac:dyDescent="0.25">
      <c r="A115" s="317" t="s">
        <v>68</v>
      </c>
      <c r="B115" s="819"/>
      <c r="C115" s="810"/>
      <c r="D115" s="645"/>
      <c r="E115" s="645"/>
      <c r="F115" s="61"/>
      <c r="G115" s="144"/>
      <c r="H115" s="184">
        <f>F115*G115</f>
        <v>0</v>
      </c>
    </row>
    <row r="116" spans="1:52" ht="17.25" x14ac:dyDescent="0.3">
      <c r="A116" s="356" t="s">
        <v>51</v>
      </c>
      <c r="B116" s="357"/>
      <c r="C116" s="316"/>
      <c r="D116" s="205"/>
      <c r="E116" s="205"/>
      <c r="F116" s="232"/>
      <c r="G116" s="171"/>
      <c r="H116" s="208"/>
    </row>
    <row r="117" spans="1:52" x14ac:dyDescent="0.25">
      <c r="A117" s="318" t="s">
        <v>96</v>
      </c>
      <c r="B117" s="838"/>
      <c r="C117" s="839"/>
      <c r="D117" s="351"/>
      <c r="E117" s="73"/>
      <c r="F117" s="58"/>
      <c r="G117" s="143"/>
      <c r="H117" s="116">
        <f t="shared" ref="H117:H126" si="10">F117*G117</f>
        <v>0</v>
      </c>
    </row>
    <row r="118" spans="1:52" x14ac:dyDescent="0.25">
      <c r="A118" s="317" t="s">
        <v>160</v>
      </c>
      <c r="B118" s="819"/>
      <c r="C118" s="810"/>
      <c r="D118" s="351"/>
      <c r="E118" s="73"/>
      <c r="F118" s="33"/>
      <c r="G118" s="35"/>
      <c r="H118" s="117">
        <f t="shared" si="10"/>
        <v>0</v>
      </c>
    </row>
    <row r="119" spans="1:52" x14ac:dyDescent="0.25">
      <c r="A119" s="317" t="s">
        <v>161</v>
      </c>
      <c r="B119" s="819"/>
      <c r="C119" s="810"/>
      <c r="D119" s="351"/>
      <c r="E119" s="73"/>
      <c r="F119" s="33"/>
      <c r="G119" s="35"/>
      <c r="H119" s="117">
        <f t="shared" si="10"/>
        <v>0</v>
      </c>
    </row>
    <row r="120" spans="1:52" x14ac:dyDescent="0.25">
      <c r="A120" s="322" t="s">
        <v>227</v>
      </c>
      <c r="B120" s="654"/>
      <c r="C120" s="655"/>
      <c r="D120" s="351"/>
      <c r="E120" s="73"/>
      <c r="F120" s="33"/>
      <c r="G120" s="35"/>
      <c r="H120" s="117">
        <f t="shared" si="10"/>
        <v>0</v>
      </c>
    </row>
    <row r="121" spans="1:52" x14ac:dyDescent="0.25">
      <c r="A121" s="317" t="s">
        <v>162</v>
      </c>
      <c r="B121" s="819"/>
      <c r="C121" s="810"/>
      <c r="D121" s="351"/>
      <c r="E121" s="73"/>
      <c r="F121" s="33"/>
      <c r="G121" s="35"/>
      <c r="H121" s="117">
        <f t="shared" si="10"/>
        <v>0</v>
      </c>
    </row>
    <row r="122" spans="1:52" x14ac:dyDescent="0.25">
      <c r="A122" s="317" t="s">
        <v>243</v>
      </c>
      <c r="B122" s="819"/>
      <c r="C122" s="810"/>
      <c r="D122" s="351"/>
      <c r="E122" s="73"/>
      <c r="F122" s="33"/>
      <c r="G122" s="35"/>
      <c r="H122" s="117">
        <f t="shared" si="10"/>
        <v>0</v>
      </c>
    </row>
    <row r="123" spans="1:52" x14ac:dyDescent="0.25">
      <c r="A123" s="323" t="s">
        <v>228</v>
      </c>
      <c r="B123" s="652"/>
      <c r="C123" s="653"/>
      <c r="D123" s="351"/>
      <c r="E123" s="73"/>
      <c r="F123" s="33"/>
      <c r="G123" s="35"/>
      <c r="H123" s="117">
        <f t="shared" si="10"/>
        <v>0</v>
      </c>
    </row>
    <row r="124" spans="1:52" x14ac:dyDescent="0.25">
      <c r="A124" s="323" t="s">
        <v>229</v>
      </c>
      <c r="B124" s="652"/>
      <c r="C124" s="653"/>
      <c r="D124" s="351"/>
      <c r="E124" s="73"/>
      <c r="F124" s="33"/>
      <c r="G124" s="35"/>
      <c r="H124" s="117">
        <f t="shared" si="10"/>
        <v>0</v>
      </c>
    </row>
    <row r="125" spans="1:52" x14ac:dyDescent="0.25">
      <c r="A125" s="323" t="s">
        <v>236</v>
      </c>
      <c r="B125" s="652"/>
      <c r="C125" s="653"/>
      <c r="D125" s="351"/>
      <c r="E125" s="73"/>
      <c r="F125" s="33"/>
      <c r="G125" s="35"/>
      <c r="H125" s="117">
        <f t="shared" si="10"/>
        <v>0</v>
      </c>
    </row>
    <row r="126" spans="1:52" x14ac:dyDescent="0.25">
      <c r="A126" s="323" t="s">
        <v>163</v>
      </c>
      <c r="B126" s="807"/>
      <c r="C126" s="808"/>
      <c r="D126" s="351"/>
      <c r="E126" s="73"/>
      <c r="F126" s="33"/>
      <c r="G126" s="35"/>
      <c r="H126" s="117">
        <f t="shared" si="10"/>
        <v>0</v>
      </c>
    </row>
    <row r="127" spans="1:52" ht="17.25" x14ac:dyDescent="0.3">
      <c r="A127" s="381" t="s">
        <v>35</v>
      </c>
      <c r="B127" s="325"/>
      <c r="C127" s="325"/>
      <c r="D127" s="382"/>
      <c r="E127" s="382"/>
      <c r="F127" s="99" t="s">
        <v>64</v>
      </c>
      <c r="G127" s="153" t="s">
        <v>147</v>
      </c>
      <c r="H127" s="118"/>
    </row>
    <row r="128" spans="1:52" s="17" customFormat="1" x14ac:dyDescent="0.25">
      <c r="A128" s="386" t="s">
        <v>390</v>
      </c>
      <c r="B128" s="849"/>
      <c r="C128" s="849"/>
      <c r="D128" s="849"/>
      <c r="E128" s="850"/>
      <c r="F128" s="374"/>
      <c r="G128" s="144"/>
      <c r="H128" s="117" t="e">
        <f>#REF!*#REF!</f>
        <v>#REF!</v>
      </c>
      <c r="I128" s="139"/>
      <c r="J128" s="77"/>
      <c r="K128" s="77"/>
      <c r="L128" s="77"/>
      <c r="M128" s="77"/>
      <c r="N128" s="77"/>
      <c r="O128" s="77"/>
      <c r="P128" s="77"/>
      <c r="Q128" s="77"/>
      <c r="R128" s="77"/>
      <c r="S128" s="77"/>
      <c r="T128" s="77"/>
      <c r="U128" s="77"/>
      <c r="V128" s="77"/>
      <c r="W128" s="77"/>
      <c r="X128" s="77"/>
      <c r="Y128" s="77"/>
      <c r="Z128" s="77"/>
      <c r="AA128" s="77"/>
      <c r="AB128" s="77"/>
      <c r="AC128" s="77"/>
      <c r="AD128" s="77"/>
      <c r="AE128" s="77"/>
      <c r="AF128" s="77"/>
      <c r="AG128" s="77"/>
      <c r="AH128" s="77"/>
      <c r="AI128" s="77"/>
      <c r="AJ128" s="77"/>
      <c r="AK128" s="77"/>
      <c r="AL128" s="77"/>
      <c r="AM128" s="77"/>
      <c r="AN128" s="77"/>
      <c r="AO128" s="77"/>
      <c r="AP128" s="77"/>
      <c r="AQ128" s="77"/>
      <c r="AR128" s="77"/>
      <c r="AS128" s="77"/>
      <c r="AT128" s="77"/>
      <c r="AU128" s="77"/>
      <c r="AV128" s="77"/>
      <c r="AW128" s="77"/>
      <c r="AX128" s="77"/>
      <c r="AY128" s="77"/>
      <c r="AZ128" s="77"/>
    </row>
    <row r="129" spans="1:52" s="5" customFormat="1" ht="14.25" customHeight="1" x14ac:dyDescent="0.25">
      <c r="A129" s="319" t="s">
        <v>199</v>
      </c>
      <c r="B129" s="383"/>
      <c r="C129" s="384"/>
      <c r="D129" s="384"/>
      <c r="E129" s="385"/>
      <c r="F129" s="239"/>
      <c r="G129" s="207"/>
      <c r="H129" s="197" t="e">
        <f>SUM(H84:H128)</f>
        <v>#DIV/0!</v>
      </c>
      <c r="I129" s="139"/>
      <c r="J129" s="79"/>
      <c r="K129" s="79"/>
      <c r="L129" s="79"/>
      <c r="M129" s="79"/>
      <c r="N129" s="79"/>
      <c r="O129" s="79"/>
      <c r="P129" s="79"/>
      <c r="Q129" s="79"/>
      <c r="R129" s="79"/>
      <c r="S129" s="79"/>
      <c r="T129" s="79"/>
      <c r="U129" s="79"/>
      <c r="V129" s="79"/>
      <c r="W129" s="79"/>
      <c r="X129" s="79"/>
      <c r="Y129" s="79"/>
      <c r="Z129" s="79"/>
      <c r="AA129" s="79"/>
      <c r="AB129" s="79"/>
      <c r="AC129" s="79"/>
      <c r="AD129" s="79"/>
      <c r="AE129" s="79"/>
      <c r="AF129" s="79"/>
      <c r="AG129" s="79"/>
      <c r="AH129" s="79"/>
      <c r="AI129" s="79"/>
      <c r="AJ129" s="79"/>
      <c r="AK129" s="79"/>
      <c r="AL129" s="79"/>
      <c r="AM129" s="79"/>
      <c r="AN129" s="79"/>
      <c r="AO129" s="79"/>
      <c r="AP129" s="79"/>
      <c r="AQ129" s="79"/>
      <c r="AR129" s="79"/>
      <c r="AS129" s="79"/>
      <c r="AT129" s="79"/>
      <c r="AU129" s="79"/>
      <c r="AV129" s="79"/>
      <c r="AW129" s="79"/>
      <c r="AX129" s="79"/>
      <c r="AY129" s="79"/>
      <c r="AZ129" s="79"/>
    </row>
    <row r="130" spans="1:52" s="5" customFormat="1" x14ac:dyDescent="0.25">
      <c r="A130" s="308"/>
      <c r="B130" s="14"/>
      <c r="C130" s="309"/>
      <c r="D130" s="236"/>
      <c r="E130" s="237"/>
      <c r="F130" s="237"/>
      <c r="G130" s="238"/>
      <c r="H130" s="234"/>
      <c r="I130" s="139"/>
      <c r="J130" s="79"/>
      <c r="K130" s="79"/>
      <c r="L130" s="79"/>
      <c r="M130" s="79"/>
      <c r="N130" s="79"/>
      <c r="O130" s="79"/>
      <c r="P130" s="79"/>
      <c r="Q130" s="79"/>
      <c r="R130" s="79"/>
      <c r="S130" s="79"/>
      <c r="T130" s="79"/>
      <c r="U130" s="79"/>
      <c r="V130" s="79"/>
      <c r="W130" s="79"/>
      <c r="X130" s="79"/>
      <c r="Y130" s="79"/>
      <c r="Z130" s="79"/>
      <c r="AA130" s="79"/>
      <c r="AB130" s="79"/>
      <c r="AC130" s="79"/>
      <c r="AD130" s="79"/>
      <c r="AE130" s="79"/>
      <c r="AF130" s="79"/>
      <c r="AG130" s="79"/>
      <c r="AH130" s="79"/>
      <c r="AI130" s="79"/>
      <c r="AJ130" s="79"/>
      <c r="AK130" s="79"/>
      <c r="AL130" s="79"/>
      <c r="AM130" s="79"/>
      <c r="AN130" s="79"/>
      <c r="AO130" s="79"/>
      <c r="AP130" s="79"/>
      <c r="AQ130" s="79"/>
      <c r="AR130" s="79"/>
      <c r="AS130" s="79"/>
      <c r="AT130" s="79"/>
      <c r="AU130" s="79"/>
      <c r="AV130" s="79"/>
      <c r="AW130" s="79"/>
      <c r="AX130" s="79"/>
      <c r="AY130" s="79"/>
      <c r="AZ130" s="79"/>
    </row>
    <row r="131" spans="1:52" ht="32.25" x14ac:dyDescent="0.3">
      <c r="A131" s="320" t="s">
        <v>76</v>
      </c>
      <c r="B131" s="847"/>
      <c r="C131" s="848"/>
      <c r="D131" s="307" t="s">
        <v>39</v>
      </c>
      <c r="E131" s="198" t="s">
        <v>71</v>
      </c>
      <c r="F131" s="199" t="s">
        <v>97</v>
      </c>
      <c r="G131" s="198" t="s">
        <v>56</v>
      </c>
      <c r="H131" s="200" t="s">
        <v>7</v>
      </c>
    </row>
    <row r="132" spans="1:52" s="37" customFormat="1" x14ac:dyDescent="0.25">
      <c r="A132" s="318" t="s">
        <v>194</v>
      </c>
      <c r="B132" s="838"/>
      <c r="C132" s="839"/>
      <c r="D132" s="315"/>
      <c r="E132" s="33"/>
      <c r="F132" s="33"/>
      <c r="G132" s="35"/>
      <c r="H132" s="672"/>
      <c r="I132" s="139"/>
      <c r="J132" s="80"/>
      <c r="K132" s="80"/>
      <c r="L132" s="80"/>
      <c r="M132" s="80"/>
      <c r="N132" s="80"/>
      <c r="O132" s="80"/>
      <c r="P132" s="80"/>
      <c r="Q132" s="80"/>
      <c r="R132" s="80"/>
      <c r="S132" s="80"/>
      <c r="T132" s="80"/>
      <c r="U132" s="80"/>
      <c r="V132" s="80"/>
      <c r="W132" s="80"/>
      <c r="X132" s="80"/>
      <c r="Y132" s="80"/>
      <c r="Z132" s="80"/>
      <c r="AA132" s="80"/>
      <c r="AB132" s="80"/>
      <c r="AC132" s="80"/>
      <c r="AD132" s="80"/>
      <c r="AE132" s="80"/>
      <c r="AF132" s="80"/>
      <c r="AG132" s="80"/>
      <c r="AH132" s="80"/>
      <c r="AI132" s="80"/>
      <c r="AJ132" s="80"/>
      <c r="AK132" s="80"/>
      <c r="AL132" s="80"/>
      <c r="AM132" s="80"/>
      <c r="AN132" s="80"/>
      <c r="AO132" s="80"/>
      <c r="AP132" s="80"/>
      <c r="AQ132" s="80"/>
      <c r="AR132" s="80"/>
      <c r="AS132" s="80"/>
      <c r="AT132" s="80"/>
      <c r="AU132" s="80"/>
      <c r="AV132" s="80"/>
      <c r="AW132" s="80"/>
      <c r="AX132" s="80"/>
      <c r="AY132" s="80"/>
      <c r="AZ132" s="80"/>
    </row>
    <row r="133" spans="1:52" s="3" customFormat="1" x14ac:dyDescent="0.25">
      <c r="A133" s="317" t="s">
        <v>40</v>
      </c>
      <c r="B133" s="819"/>
      <c r="C133" s="810"/>
      <c r="D133" s="229"/>
      <c r="E133" s="61"/>
      <c r="F133" s="61"/>
      <c r="G133" s="144"/>
      <c r="H133" s="672"/>
      <c r="I133" s="139"/>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81"/>
      <c r="AZ133" s="81"/>
    </row>
    <row r="134" spans="1:52" s="3" customFormat="1" x14ac:dyDescent="0.25">
      <c r="A134" s="195" t="s">
        <v>195</v>
      </c>
      <c r="B134" s="851"/>
      <c r="C134" s="851"/>
      <c r="D134" s="194"/>
      <c r="E134" s="239"/>
      <c r="F134" s="239"/>
      <c r="G134" s="207"/>
      <c r="H134" s="755">
        <f>SUM(H132:H133)</f>
        <v>0</v>
      </c>
      <c r="I134" s="139"/>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1"/>
      <c r="AR134" s="81"/>
      <c r="AS134" s="81"/>
      <c r="AT134" s="81"/>
      <c r="AU134" s="81"/>
      <c r="AV134" s="81"/>
      <c r="AW134" s="81"/>
      <c r="AX134" s="81"/>
      <c r="AY134" s="81"/>
      <c r="AZ134" s="81"/>
    </row>
    <row r="135" spans="1:52" s="3" customFormat="1" x14ac:dyDescent="0.25">
      <c r="A135" s="311"/>
      <c r="B135" s="312"/>
      <c r="C135" s="309"/>
      <c r="D135" s="312"/>
      <c r="E135" s="313"/>
      <c r="F135" s="240"/>
      <c r="G135" s="203"/>
      <c r="H135" s="235"/>
      <c r="I135" s="139"/>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1"/>
      <c r="AR135" s="81"/>
      <c r="AS135" s="81"/>
      <c r="AT135" s="81"/>
      <c r="AU135" s="81"/>
      <c r="AV135" s="81"/>
      <c r="AW135" s="81"/>
      <c r="AX135" s="81"/>
      <c r="AY135" s="81"/>
      <c r="AZ135" s="81"/>
    </row>
    <row r="136" spans="1:52" s="3" customFormat="1" ht="19.5" x14ac:dyDescent="0.3">
      <c r="A136" s="746" t="s">
        <v>187</v>
      </c>
      <c r="B136" s="847"/>
      <c r="C136" s="847"/>
      <c r="D136" s="847"/>
      <c r="E136" s="848"/>
      <c r="F136" s="310" t="s">
        <v>101</v>
      </c>
      <c r="G136" s="201" t="s">
        <v>147</v>
      </c>
      <c r="H136" s="202" t="s">
        <v>7</v>
      </c>
      <c r="I136" s="139"/>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1"/>
      <c r="AR136" s="81"/>
      <c r="AS136" s="81"/>
      <c r="AT136" s="81"/>
      <c r="AU136" s="81"/>
      <c r="AV136" s="81"/>
      <c r="AW136" s="81"/>
      <c r="AX136" s="81"/>
      <c r="AY136" s="81"/>
      <c r="AZ136" s="81"/>
    </row>
    <row r="137" spans="1:52" x14ac:dyDescent="0.25">
      <c r="A137" s="321" t="s">
        <v>54</v>
      </c>
      <c r="B137" s="852"/>
      <c r="C137" s="852"/>
      <c r="D137" s="852"/>
      <c r="E137" s="853"/>
      <c r="F137" s="57"/>
      <c r="G137" s="35"/>
      <c r="H137" s="119">
        <f>F137*G137</f>
        <v>0</v>
      </c>
    </row>
    <row r="138" spans="1:52" x14ac:dyDescent="0.25">
      <c r="A138" s="317" t="s">
        <v>53</v>
      </c>
      <c r="B138" s="852"/>
      <c r="C138" s="852"/>
      <c r="D138" s="852"/>
      <c r="E138" s="853"/>
      <c r="F138" s="57"/>
      <c r="G138" s="35"/>
      <c r="H138" s="119">
        <f t="shared" ref="H138:H167" si="11">F138*G138</f>
        <v>0</v>
      </c>
    </row>
    <row r="139" spans="1:52" x14ac:dyDescent="0.25">
      <c r="A139" s="317" t="s">
        <v>52</v>
      </c>
      <c r="B139" s="852"/>
      <c r="C139" s="852"/>
      <c r="D139" s="852"/>
      <c r="E139" s="853"/>
      <c r="F139" s="315"/>
      <c r="G139" s="35"/>
      <c r="H139" s="119">
        <f t="shared" si="11"/>
        <v>0</v>
      </c>
    </row>
    <row r="140" spans="1:52" x14ac:dyDescent="0.25">
      <c r="A140" s="317" t="s">
        <v>5</v>
      </c>
      <c r="B140" s="852"/>
      <c r="C140" s="852"/>
      <c r="D140" s="852"/>
      <c r="E140" s="853"/>
      <c r="F140" s="315"/>
      <c r="G140" s="35"/>
      <c r="H140" s="119">
        <f t="shared" si="11"/>
        <v>0</v>
      </c>
    </row>
    <row r="141" spans="1:52" x14ac:dyDescent="0.25">
      <c r="A141" s="317" t="s">
        <v>223</v>
      </c>
      <c r="B141" s="656"/>
      <c r="C141" s="656"/>
      <c r="D141" s="656"/>
      <c r="E141" s="657"/>
      <c r="F141" s="315"/>
      <c r="G141" s="35"/>
      <c r="H141" s="119">
        <f t="shared" si="11"/>
        <v>0</v>
      </c>
    </row>
    <row r="142" spans="1:52" x14ac:dyDescent="0.25">
      <c r="A142" s="857" t="s">
        <v>258</v>
      </c>
      <c r="B142" s="823"/>
      <c r="C142" s="823"/>
      <c r="D142" s="823"/>
      <c r="E142" s="824"/>
      <c r="F142" s="315"/>
      <c r="G142" s="35"/>
      <c r="H142" s="119"/>
    </row>
    <row r="143" spans="1:52" x14ac:dyDescent="0.25">
      <c r="A143" s="747" t="s">
        <v>230</v>
      </c>
      <c r="B143" s="656"/>
      <c r="C143" s="656"/>
      <c r="D143" s="656"/>
      <c r="E143" s="657"/>
      <c r="F143" s="315"/>
      <c r="G143" s="35"/>
      <c r="H143" s="119">
        <f t="shared" si="11"/>
        <v>0</v>
      </c>
    </row>
    <row r="144" spans="1:52" x14ac:dyDescent="0.25">
      <c r="A144" s="748" t="s">
        <v>267</v>
      </c>
      <c r="B144" s="656"/>
      <c r="C144" s="656"/>
      <c r="D144" s="656"/>
      <c r="E144" s="657"/>
      <c r="F144" s="315"/>
      <c r="G144" s="35"/>
      <c r="H144" s="119">
        <f t="shared" si="11"/>
        <v>0</v>
      </c>
    </row>
    <row r="145" spans="1:8" x14ac:dyDescent="0.25">
      <c r="A145" s="749" t="s">
        <v>231</v>
      </c>
      <c r="B145" s="656"/>
      <c r="C145" s="656"/>
      <c r="D145" s="656"/>
      <c r="E145" s="657"/>
      <c r="F145" s="315"/>
      <c r="G145" s="35"/>
      <c r="H145" s="119">
        <f t="shared" si="11"/>
        <v>0</v>
      </c>
    </row>
    <row r="146" spans="1:8" x14ac:dyDescent="0.25">
      <c r="A146" s="749" t="s">
        <v>232</v>
      </c>
      <c r="B146" s="656"/>
      <c r="C146" s="656"/>
      <c r="D146" s="656"/>
      <c r="E146" s="657"/>
      <c r="F146" s="315"/>
      <c r="G146" s="35"/>
      <c r="H146" s="119">
        <f t="shared" si="11"/>
        <v>0</v>
      </c>
    </row>
    <row r="147" spans="1:8" x14ac:dyDescent="0.25">
      <c r="A147" s="749" t="s">
        <v>233</v>
      </c>
      <c r="B147" s="656"/>
      <c r="C147" s="656"/>
      <c r="D147" s="656"/>
      <c r="E147" s="657"/>
      <c r="F147" s="315"/>
      <c r="G147" s="35"/>
      <c r="H147" s="119">
        <f t="shared" si="11"/>
        <v>0</v>
      </c>
    </row>
    <row r="148" spans="1:8" x14ac:dyDescent="0.25">
      <c r="A148" s="749" t="s">
        <v>234</v>
      </c>
      <c r="B148" s="656"/>
      <c r="C148" s="656"/>
      <c r="D148" s="656"/>
      <c r="E148" s="657"/>
      <c r="F148" s="315"/>
      <c r="G148" s="35"/>
      <c r="H148" s="119">
        <f t="shared" si="11"/>
        <v>0</v>
      </c>
    </row>
    <row r="149" spans="1:8" x14ac:dyDescent="0.25">
      <c r="A149" s="750" t="s">
        <v>250</v>
      </c>
      <c r="B149" s="656"/>
      <c r="C149" s="656"/>
      <c r="D149" s="656"/>
      <c r="E149" s="657"/>
      <c r="F149" s="315"/>
      <c r="G149" s="35"/>
      <c r="H149" s="119">
        <f t="shared" si="11"/>
        <v>0</v>
      </c>
    </row>
    <row r="150" spans="1:8" x14ac:dyDescent="0.25">
      <c r="A150" s="749" t="s">
        <v>251</v>
      </c>
      <c r="B150" s="656"/>
      <c r="C150" s="656"/>
      <c r="D150" s="656"/>
      <c r="E150" s="657"/>
      <c r="F150" s="315"/>
      <c r="G150" s="35"/>
      <c r="H150" s="119">
        <f t="shared" si="11"/>
        <v>0</v>
      </c>
    </row>
    <row r="151" spans="1:8" x14ac:dyDescent="0.25">
      <c r="A151" s="749" t="s">
        <v>244</v>
      </c>
      <c r="B151" s="656"/>
      <c r="C151" s="656"/>
      <c r="D151" s="656"/>
      <c r="E151" s="657"/>
      <c r="F151" s="315"/>
      <c r="G151" s="35"/>
      <c r="H151" s="119">
        <f t="shared" si="11"/>
        <v>0</v>
      </c>
    </row>
    <row r="152" spans="1:8" x14ac:dyDescent="0.25">
      <c r="A152" s="749" t="s">
        <v>268</v>
      </c>
      <c r="B152" s="656"/>
      <c r="C152" s="656"/>
      <c r="D152" s="656"/>
      <c r="E152" s="657"/>
      <c r="F152" s="315"/>
      <c r="G152" s="35"/>
      <c r="H152" s="119">
        <f t="shared" si="11"/>
        <v>0</v>
      </c>
    </row>
    <row r="153" spans="1:8" x14ac:dyDescent="0.25">
      <c r="A153" s="749" t="s">
        <v>235</v>
      </c>
      <c r="B153" s="656"/>
      <c r="C153" s="656"/>
      <c r="D153" s="656"/>
      <c r="E153" s="657"/>
      <c r="F153" s="315"/>
      <c r="G153" s="35"/>
      <c r="H153" s="119">
        <f t="shared" si="11"/>
        <v>0</v>
      </c>
    </row>
    <row r="154" spans="1:8" x14ac:dyDescent="0.25">
      <c r="A154" s="749" t="s">
        <v>245</v>
      </c>
      <c r="B154" s="656"/>
      <c r="C154" s="656"/>
      <c r="D154" s="656"/>
      <c r="E154" s="657"/>
      <c r="F154" s="315"/>
      <c r="G154" s="35"/>
      <c r="H154" s="119">
        <f t="shared" si="11"/>
        <v>0</v>
      </c>
    </row>
    <row r="155" spans="1:8" x14ac:dyDescent="0.25">
      <c r="A155" s="751" t="s">
        <v>246</v>
      </c>
      <c r="B155" s="656"/>
      <c r="C155" s="656"/>
      <c r="D155" s="656"/>
      <c r="E155" s="657"/>
      <c r="F155" s="315"/>
      <c r="G155" s="35"/>
      <c r="H155" s="119">
        <f t="shared" si="11"/>
        <v>0</v>
      </c>
    </row>
    <row r="156" spans="1:8" x14ac:dyDescent="0.25">
      <c r="A156" s="750" t="s">
        <v>247</v>
      </c>
      <c r="B156" s="656"/>
      <c r="C156" s="656"/>
      <c r="D156" s="656"/>
      <c r="E156" s="657"/>
      <c r="F156" s="315"/>
      <c r="G156" s="35"/>
      <c r="H156" s="119">
        <f t="shared" si="11"/>
        <v>0</v>
      </c>
    </row>
    <row r="157" spans="1:8" x14ac:dyDescent="0.25">
      <c r="A157" s="748" t="s">
        <v>248</v>
      </c>
      <c r="B157" s="656"/>
      <c r="C157" s="656"/>
      <c r="D157" s="656"/>
      <c r="E157" s="657"/>
      <c r="F157" s="315"/>
      <c r="G157" s="35"/>
      <c r="H157" s="119">
        <f t="shared" si="11"/>
        <v>0</v>
      </c>
    </row>
    <row r="158" spans="1:8" x14ac:dyDescent="0.25">
      <c r="A158" s="749" t="s">
        <v>249</v>
      </c>
      <c r="B158" s="656"/>
      <c r="C158" s="656"/>
      <c r="D158" s="656"/>
      <c r="E158" s="657"/>
      <c r="F158" s="315"/>
      <c r="G158" s="35"/>
      <c r="H158" s="119">
        <f t="shared" si="11"/>
        <v>0</v>
      </c>
    </row>
    <row r="159" spans="1:8" ht="17.25" x14ac:dyDescent="0.3">
      <c r="A159" s="668" t="s">
        <v>305</v>
      </c>
      <c r="B159" s="233"/>
      <c r="C159" s="669"/>
      <c r="D159" s="670"/>
      <c r="E159" s="671"/>
      <c r="F159" s="33"/>
      <c r="G159" s="35"/>
      <c r="H159" s="119">
        <f>F159*G159</f>
        <v>0</v>
      </c>
    </row>
    <row r="160" spans="1:8" ht="17.25" x14ac:dyDescent="0.3">
      <c r="A160" s="345" t="s">
        <v>57</v>
      </c>
      <c r="B160" s="324"/>
      <c r="C160" s="325"/>
      <c r="D160" s="326"/>
      <c r="E160" s="327"/>
      <c r="F160" s="752"/>
      <c r="G160" s="753"/>
      <c r="H160" s="754"/>
    </row>
    <row r="161" spans="1:52" x14ac:dyDescent="0.25">
      <c r="A161" s="329" t="s">
        <v>58</v>
      </c>
      <c r="B161" s="861"/>
      <c r="C161" s="861"/>
      <c r="D161" s="861"/>
      <c r="E161" s="862"/>
      <c r="F161" s="58"/>
      <c r="G161" s="143"/>
      <c r="H161" s="119">
        <f t="shared" si="11"/>
        <v>0</v>
      </c>
    </row>
    <row r="162" spans="1:52" x14ac:dyDescent="0.25">
      <c r="A162" s="328" t="s">
        <v>55</v>
      </c>
      <c r="B162" s="855"/>
      <c r="C162" s="855"/>
      <c r="D162" s="855"/>
      <c r="E162" s="856"/>
      <c r="F162" s="315"/>
      <c r="G162" s="35"/>
      <c r="H162" s="119">
        <f t="shared" si="11"/>
        <v>0</v>
      </c>
    </row>
    <row r="163" spans="1:52" x14ac:dyDescent="0.25">
      <c r="A163" s="346" t="s">
        <v>59</v>
      </c>
      <c r="B163" s="854"/>
      <c r="C163" s="854"/>
      <c r="D163" s="854"/>
      <c r="E163" s="854"/>
      <c r="F163" s="33"/>
      <c r="G163" s="35"/>
      <c r="H163" s="119">
        <f t="shared" si="11"/>
        <v>0</v>
      </c>
    </row>
    <row r="164" spans="1:52" x14ac:dyDescent="0.25">
      <c r="A164" s="333" t="s">
        <v>79</v>
      </c>
      <c r="B164" s="855"/>
      <c r="C164" s="855"/>
      <c r="D164" s="855"/>
      <c r="E164" s="856"/>
      <c r="F164" s="315"/>
      <c r="G164" s="35"/>
      <c r="H164" s="119">
        <f t="shared" si="11"/>
        <v>0</v>
      </c>
    </row>
    <row r="165" spans="1:52" x14ac:dyDescent="0.25">
      <c r="A165" s="347" t="s">
        <v>224</v>
      </c>
      <c r="B165" s="854"/>
      <c r="C165" s="854"/>
      <c r="D165" s="854"/>
      <c r="E165" s="854"/>
      <c r="F165" s="33"/>
      <c r="G165" s="35"/>
      <c r="H165" s="119">
        <f t="shared" si="11"/>
        <v>0</v>
      </c>
    </row>
    <row r="166" spans="1:52" x14ac:dyDescent="0.25">
      <c r="A166" s="333" t="s">
        <v>62</v>
      </c>
      <c r="B166" s="855"/>
      <c r="C166" s="855"/>
      <c r="D166" s="855"/>
      <c r="E166" s="856"/>
      <c r="F166" s="315"/>
      <c r="G166" s="35"/>
      <c r="H166" s="119">
        <f t="shared" si="11"/>
        <v>0</v>
      </c>
    </row>
    <row r="167" spans="1:52" s="38" customFormat="1" x14ac:dyDescent="0.25">
      <c r="A167" s="347" t="s">
        <v>63</v>
      </c>
      <c r="B167" s="854"/>
      <c r="C167" s="854"/>
      <c r="D167" s="854"/>
      <c r="E167" s="854"/>
      <c r="F167" s="33"/>
      <c r="G167" s="35"/>
      <c r="H167" s="119">
        <f t="shared" si="11"/>
        <v>0</v>
      </c>
      <c r="I167" s="139"/>
      <c r="J167" s="82"/>
      <c r="K167" s="82"/>
      <c r="L167" s="82"/>
      <c r="M167" s="82"/>
      <c r="N167" s="82"/>
      <c r="O167" s="82"/>
      <c r="P167" s="82"/>
      <c r="Q167" s="82"/>
      <c r="R167" s="82"/>
      <c r="S167" s="82"/>
      <c r="T167" s="82"/>
      <c r="U167" s="82"/>
      <c r="V167" s="82"/>
      <c r="W167" s="82"/>
      <c r="X167" s="82"/>
      <c r="Y167" s="82"/>
      <c r="Z167" s="82"/>
      <c r="AA167" s="82"/>
      <c r="AB167" s="82"/>
      <c r="AC167" s="82"/>
      <c r="AD167" s="82"/>
      <c r="AE167" s="82"/>
      <c r="AF167" s="82"/>
      <c r="AG167" s="82"/>
      <c r="AH167" s="82"/>
      <c r="AI167" s="82"/>
      <c r="AJ167" s="82"/>
      <c r="AK167" s="82"/>
      <c r="AL167" s="82"/>
      <c r="AM167" s="82"/>
      <c r="AN167" s="82"/>
      <c r="AO167" s="82"/>
      <c r="AP167" s="82"/>
      <c r="AQ167" s="82"/>
      <c r="AR167" s="82"/>
      <c r="AS167" s="82"/>
      <c r="AT167" s="82"/>
      <c r="AU167" s="82"/>
      <c r="AV167" s="82"/>
      <c r="AW167" s="82"/>
      <c r="AX167" s="82"/>
      <c r="AY167" s="82"/>
      <c r="AZ167" s="82"/>
    </row>
    <row r="168" spans="1:52" s="18" customFormat="1" x14ac:dyDescent="0.25">
      <c r="A168" s="348" t="s">
        <v>196</v>
      </c>
      <c r="B168" s="330"/>
      <c r="C168" s="331"/>
      <c r="D168" s="330"/>
      <c r="E168" s="332"/>
      <c r="F168" s="108"/>
      <c r="G168" s="154"/>
      <c r="H168" s="109">
        <f>SUM(H137:H167)</f>
        <v>0</v>
      </c>
      <c r="I168" s="139"/>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row>
    <row r="169" spans="1:52" x14ac:dyDescent="0.25">
      <c r="A169" s="308"/>
      <c r="B169" s="14"/>
      <c r="C169" s="2"/>
      <c r="D169" s="14"/>
      <c r="E169" s="13"/>
      <c r="F169" s="13"/>
      <c r="G169" s="155"/>
      <c r="H169" s="23"/>
    </row>
    <row r="170" spans="1:52" x14ac:dyDescent="0.25">
      <c r="A170" s="349" t="s">
        <v>6</v>
      </c>
      <c r="B170" s="54"/>
      <c r="C170" s="83"/>
      <c r="D170" s="54"/>
      <c r="E170" s="120"/>
      <c r="F170" s="120"/>
      <c r="G170" s="156"/>
      <c r="H170" s="25" t="e">
        <f>SUM(H168,H134,H129,H71,H50,H34,H27)</f>
        <v>#DIV/0!</v>
      </c>
    </row>
  </sheetData>
  <dataConsolidate/>
  <mergeCells count="81">
    <mergeCell ref="B166:E166"/>
    <mergeCell ref="B167:E167"/>
    <mergeCell ref="B57:C57"/>
    <mergeCell ref="B58:C58"/>
    <mergeCell ref="B59:C59"/>
    <mergeCell ref="B60:C60"/>
    <mergeCell ref="B67:C67"/>
    <mergeCell ref="B68:C68"/>
    <mergeCell ref="B111:C111"/>
    <mergeCell ref="B112:C112"/>
    <mergeCell ref="B113:C113"/>
    <mergeCell ref="B115:C115"/>
    <mergeCell ref="B117:C117"/>
    <mergeCell ref="B161:E161"/>
    <mergeCell ref="A65:C65"/>
    <mergeCell ref="B162:E162"/>
    <mergeCell ref="B163:E163"/>
    <mergeCell ref="B164:E164"/>
    <mergeCell ref="B165:E165"/>
    <mergeCell ref="B138:E138"/>
    <mergeCell ref="B139:E139"/>
    <mergeCell ref="B140:E140"/>
    <mergeCell ref="A142:E142"/>
    <mergeCell ref="B132:C132"/>
    <mergeCell ref="B133:C133"/>
    <mergeCell ref="B134:C134"/>
    <mergeCell ref="B136:E136"/>
    <mergeCell ref="B137:E137"/>
    <mergeCell ref="B131:C131"/>
    <mergeCell ref="B118:C118"/>
    <mergeCell ref="B119:C119"/>
    <mergeCell ref="B121:C121"/>
    <mergeCell ref="B122:C122"/>
    <mergeCell ref="B126:C126"/>
    <mergeCell ref="B128:E128"/>
    <mergeCell ref="B108:C108"/>
    <mergeCell ref="B109:C109"/>
    <mergeCell ref="B56:C56"/>
    <mergeCell ref="A87:C87"/>
    <mergeCell ref="B103:C103"/>
    <mergeCell ref="B93:C93"/>
    <mergeCell ref="B96:C96"/>
    <mergeCell ref="B97:C97"/>
    <mergeCell ref="B98:C98"/>
    <mergeCell ref="B101:C101"/>
    <mergeCell ref="B91:C91"/>
    <mergeCell ref="B83:C83"/>
    <mergeCell ref="B84:C84"/>
    <mergeCell ref="B85:C85"/>
    <mergeCell ref="B52:C52"/>
    <mergeCell ref="B61:C61"/>
    <mergeCell ref="A41:C41"/>
    <mergeCell ref="B105:C105"/>
    <mergeCell ref="B106:C106"/>
    <mergeCell ref="B53:C53"/>
    <mergeCell ref="A43:C43"/>
    <mergeCell ref="B48:C48"/>
    <mergeCell ref="B62:C62"/>
    <mergeCell ref="B44:C44"/>
    <mergeCell ref="B45:C45"/>
    <mergeCell ref="B46:C46"/>
    <mergeCell ref="A42:H42"/>
    <mergeCell ref="B47:C47"/>
    <mergeCell ref="B49:C49"/>
    <mergeCell ref="A1:H1"/>
    <mergeCell ref="B28:C28"/>
    <mergeCell ref="B29:C29"/>
    <mergeCell ref="B30:C30"/>
    <mergeCell ref="B31:C31"/>
    <mergeCell ref="A3:C3"/>
    <mergeCell ref="D76:F76"/>
    <mergeCell ref="D77:F77"/>
    <mergeCell ref="B86:C86"/>
    <mergeCell ref="D78:F78"/>
    <mergeCell ref="B63:C63"/>
    <mergeCell ref="A75:B75"/>
    <mergeCell ref="A37:H37"/>
    <mergeCell ref="A38:C38"/>
    <mergeCell ref="A39:C39"/>
    <mergeCell ref="A40:C40"/>
    <mergeCell ref="A36:C36"/>
  </mergeCells>
  <dataValidations xWindow="915" yWindow="841" count="5">
    <dataValidation type="whole" allowBlank="1" showErrorMessage="1" error="must between 0-100" prompt="between 0-100%_x000a_" sqref="E17:E18 E20:E25 E6:E14">
      <formula1>0</formula1>
      <formula2>100</formula2>
    </dataValidation>
    <dataValidation type="decimal" allowBlank="1" showErrorMessage="1" error="enter 0-12 only_x000a_" sqref="D17:D18 D20:D25 D6:D14">
      <formula1>0</formula1>
      <formula2>12</formula2>
    </dataValidation>
    <dataValidation type="whole" operator="equal" allowBlank="1" showInputMessage="1" showErrorMessage="1" errorTitle="Sampling  Type = RDS" error="Please specify RDS in Sampling type in cel C6 above" promptTitle="Sampling  Type=RDS" sqref="B16:E16 G16">
      <formula1>#REF!</formula1>
    </dataValidation>
    <dataValidation allowBlank="1" showInputMessage="1" showErrorMessage="1" promptTitle="Unit in month" prompt="Enter months (duration of survey)_x000a_ " sqref="F161:F163 F159"/>
    <dataValidation allowBlank="1" showInputMessage="1" showErrorMessage="1" promptTitle="unit price" prompt="enter cost per month_x000a_" sqref="G161 G159"/>
  </dataValidations>
  <pageMargins left="0.7" right="0.7" top="0.75" bottom="0.75" header="0.3" footer="0.3"/>
  <pageSetup scale="71" fitToHeight="0" orientation="landscape" cellComments="atEnd" r:id="rId1"/>
  <rowBreaks count="4" manualBreakCount="4">
    <brk id="35" max="7" man="1"/>
    <brk id="72" max="7" man="1"/>
    <brk id="109" max="7" man="1"/>
    <brk id="135"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6"/>
  <sheetViews>
    <sheetView view="pageBreakPreview" zoomScaleNormal="100" zoomScaleSheetLayoutView="100" workbookViewId="0">
      <selection activeCell="A106" sqref="A106:H106"/>
    </sheetView>
  </sheetViews>
  <sheetFormatPr defaultColWidth="9.140625" defaultRowHeight="15" x14ac:dyDescent="0.25"/>
  <cols>
    <col min="1" max="1" width="51.140625" style="524" customWidth="1"/>
    <col min="2" max="2" width="17.7109375" style="637" customWidth="1"/>
    <col min="3" max="3" width="14.85546875" style="524" customWidth="1"/>
    <col min="4" max="4" width="14.28515625" style="427" customWidth="1"/>
    <col min="5" max="5" width="16.140625" style="427" customWidth="1"/>
    <col min="6" max="6" width="15.28515625" style="427" customWidth="1"/>
    <col min="7" max="7" width="20.85546875" style="638" customWidth="1"/>
    <col min="8" max="8" width="19.7109375" style="639" customWidth="1"/>
    <col min="9" max="9" width="9.140625" style="427" customWidth="1"/>
    <col min="10" max="16384" width="9.140625" style="427"/>
  </cols>
  <sheetData>
    <row r="1" spans="1:8" s="406" customFormat="1" ht="28.5" customHeight="1" x14ac:dyDescent="0.2">
      <c r="A1" s="880" t="s">
        <v>119</v>
      </c>
      <c r="B1" s="880"/>
      <c r="C1" s="880"/>
      <c r="D1" s="880"/>
      <c r="E1" s="880"/>
      <c r="F1" s="880"/>
      <c r="G1" s="880"/>
      <c r="H1" s="881"/>
    </row>
    <row r="2" spans="1:8" s="408" customFormat="1" ht="5.25" customHeight="1" x14ac:dyDescent="0.25">
      <c r="A2" s="87"/>
      <c r="B2" s="157"/>
      <c r="C2" s="89"/>
      <c r="D2" s="90"/>
      <c r="E2" s="90"/>
      <c r="F2" s="91"/>
      <c r="G2" s="391"/>
      <c r="H2" s="407"/>
    </row>
    <row r="3" spans="1:8" s="406" customFormat="1" ht="20.25" customHeight="1" x14ac:dyDescent="0.2">
      <c r="A3" s="409" t="s">
        <v>108</v>
      </c>
      <c r="B3" s="410"/>
      <c r="C3" s="411"/>
      <c r="D3" s="412"/>
      <c r="E3" s="413"/>
      <c r="F3" s="414"/>
      <c r="G3" s="415"/>
      <c r="H3" s="407"/>
    </row>
    <row r="4" spans="1:8" s="406" customFormat="1" ht="12" customHeight="1" x14ac:dyDescent="0.2">
      <c r="A4" s="12"/>
      <c r="B4" s="12"/>
      <c r="C4" s="8"/>
      <c r="D4" s="8"/>
      <c r="E4" s="9"/>
      <c r="F4" s="10"/>
      <c r="G4" s="10"/>
      <c r="H4" s="407"/>
    </row>
    <row r="5" spans="1:8" s="420" customFormat="1" ht="44.25" customHeight="1" x14ac:dyDescent="0.25">
      <c r="A5" s="416" t="s">
        <v>174</v>
      </c>
      <c r="B5" s="417" t="s">
        <v>20</v>
      </c>
      <c r="C5" s="417" t="s">
        <v>1</v>
      </c>
      <c r="D5" s="418" t="s">
        <v>262</v>
      </c>
      <c r="E5" s="417" t="s">
        <v>8</v>
      </c>
      <c r="F5" s="419" t="s">
        <v>69</v>
      </c>
      <c r="G5" s="417" t="s">
        <v>391</v>
      </c>
      <c r="H5" s="417" t="s">
        <v>130</v>
      </c>
    </row>
    <row r="6" spans="1:8" x14ac:dyDescent="0.25">
      <c r="A6" s="428" t="s">
        <v>2</v>
      </c>
      <c r="B6" s="422">
        <v>1</v>
      </c>
      <c r="C6" s="423">
        <v>75000</v>
      </c>
      <c r="D6" s="424">
        <v>12</v>
      </c>
      <c r="E6" s="425">
        <v>0.1</v>
      </c>
      <c r="F6" s="426">
        <f>B6*C6/12*D6*E6</f>
        <v>7500</v>
      </c>
      <c r="G6" s="425">
        <v>0.2</v>
      </c>
      <c r="H6" s="426">
        <f>F6+F6*G6</f>
        <v>9000</v>
      </c>
    </row>
    <row r="7" spans="1:8" x14ac:dyDescent="0.25">
      <c r="A7" s="428" t="s">
        <v>3</v>
      </c>
      <c r="B7" s="429">
        <v>1</v>
      </c>
      <c r="C7" s="430">
        <v>50000</v>
      </c>
      <c r="D7" s="431">
        <v>12</v>
      </c>
      <c r="E7" s="425">
        <v>1</v>
      </c>
      <c r="F7" s="426">
        <f t="shared" ref="F7:F22" si="0">B7*C7/12*D7*E7</f>
        <v>50000</v>
      </c>
      <c r="G7" s="425">
        <v>0.15</v>
      </c>
      <c r="H7" s="426">
        <f t="shared" ref="H7:H22" si="1">F7+F7*G7</f>
        <v>57500</v>
      </c>
    </row>
    <row r="8" spans="1:8" x14ac:dyDescent="0.25">
      <c r="A8" s="432" t="s">
        <v>133</v>
      </c>
      <c r="B8" s="433"/>
      <c r="C8" s="434"/>
      <c r="D8" s="435"/>
      <c r="E8" s="436"/>
      <c r="F8" s="437"/>
      <c r="G8" s="438"/>
      <c r="H8" s="439"/>
    </row>
    <row r="9" spans="1:8" x14ac:dyDescent="0.25">
      <c r="A9" s="428" t="s">
        <v>120</v>
      </c>
      <c r="B9" s="429">
        <v>1</v>
      </c>
      <c r="C9" s="430">
        <v>15000</v>
      </c>
      <c r="D9" s="431">
        <v>3</v>
      </c>
      <c r="E9" s="425">
        <v>1</v>
      </c>
      <c r="F9" s="426">
        <f t="shared" si="0"/>
        <v>3750</v>
      </c>
      <c r="G9" s="425">
        <v>0</v>
      </c>
      <c r="H9" s="426">
        <f t="shared" si="1"/>
        <v>3750</v>
      </c>
    </row>
    <row r="10" spans="1:8" x14ac:dyDescent="0.25">
      <c r="A10" s="428" t="s">
        <v>16</v>
      </c>
      <c r="B10" s="429">
        <v>2</v>
      </c>
      <c r="C10" s="430">
        <v>8000</v>
      </c>
      <c r="D10" s="431">
        <v>3</v>
      </c>
      <c r="E10" s="425">
        <v>1</v>
      </c>
      <c r="F10" s="426">
        <f t="shared" si="0"/>
        <v>4000</v>
      </c>
      <c r="G10" s="425">
        <v>0</v>
      </c>
      <c r="H10" s="426">
        <f t="shared" si="1"/>
        <v>4000</v>
      </c>
    </row>
    <row r="11" spans="1:8" x14ac:dyDescent="0.25">
      <c r="A11" s="428" t="s">
        <v>93</v>
      </c>
      <c r="B11" s="429">
        <v>3</v>
      </c>
      <c r="C11" s="430">
        <v>8000</v>
      </c>
      <c r="D11" s="431">
        <v>6</v>
      </c>
      <c r="E11" s="425">
        <v>1</v>
      </c>
      <c r="F11" s="426">
        <f t="shared" si="0"/>
        <v>12000</v>
      </c>
      <c r="G11" s="425">
        <v>0</v>
      </c>
      <c r="H11" s="426">
        <f t="shared" si="1"/>
        <v>12000</v>
      </c>
    </row>
    <row r="12" spans="1:8" x14ac:dyDescent="0.25">
      <c r="A12" s="428" t="s">
        <v>12</v>
      </c>
      <c r="B12" s="429">
        <v>1</v>
      </c>
      <c r="C12" s="430">
        <v>6000</v>
      </c>
      <c r="D12" s="431">
        <v>3</v>
      </c>
      <c r="E12" s="425">
        <v>1</v>
      </c>
      <c r="F12" s="426">
        <f t="shared" si="0"/>
        <v>1500</v>
      </c>
      <c r="G12" s="425">
        <v>0</v>
      </c>
      <c r="H12" s="426">
        <f t="shared" si="1"/>
        <v>1500</v>
      </c>
    </row>
    <row r="13" spans="1:8" x14ac:dyDescent="0.25">
      <c r="A13" s="440" t="s">
        <v>121</v>
      </c>
      <c r="B13" s="441">
        <v>1</v>
      </c>
      <c r="C13" s="430">
        <v>6000</v>
      </c>
      <c r="D13" s="431">
        <v>6</v>
      </c>
      <c r="E13" s="425">
        <v>1</v>
      </c>
      <c r="F13" s="426">
        <f t="shared" si="0"/>
        <v>3000</v>
      </c>
      <c r="G13" s="425">
        <v>0</v>
      </c>
      <c r="H13" s="426">
        <f t="shared" si="1"/>
        <v>3000</v>
      </c>
    </row>
    <row r="14" spans="1:8" x14ac:dyDescent="0.25">
      <c r="A14" s="757" t="s">
        <v>122</v>
      </c>
      <c r="B14" s="441">
        <v>1</v>
      </c>
      <c r="C14" s="430">
        <v>6000</v>
      </c>
      <c r="D14" s="424">
        <v>3</v>
      </c>
      <c r="E14" s="425">
        <v>1</v>
      </c>
      <c r="F14" s="426">
        <f t="shared" si="0"/>
        <v>1500</v>
      </c>
      <c r="G14" s="425">
        <v>0</v>
      </c>
      <c r="H14" s="426">
        <f t="shared" si="1"/>
        <v>1500</v>
      </c>
    </row>
    <row r="15" spans="1:8" x14ac:dyDescent="0.25">
      <c r="A15" s="758" t="s">
        <v>123</v>
      </c>
      <c r="B15" s="441">
        <v>2</v>
      </c>
      <c r="C15" s="430">
        <v>6000</v>
      </c>
      <c r="D15" s="424">
        <v>6</v>
      </c>
      <c r="E15" s="425">
        <v>1</v>
      </c>
      <c r="F15" s="426">
        <f>B15*C15/12*D15*E15</f>
        <v>6000</v>
      </c>
      <c r="G15" s="425">
        <v>0</v>
      </c>
      <c r="H15" s="426">
        <f>F15+F15*G15</f>
        <v>6000</v>
      </c>
    </row>
    <row r="16" spans="1:8" x14ac:dyDescent="0.25">
      <c r="A16" s="432" t="s">
        <v>139</v>
      </c>
      <c r="B16" s="442"/>
      <c r="C16" s="434"/>
      <c r="D16" s="443"/>
      <c r="E16" s="436"/>
      <c r="F16" s="437"/>
      <c r="G16" s="436"/>
      <c r="H16" s="439"/>
    </row>
    <row r="17" spans="1:8" x14ac:dyDescent="0.25">
      <c r="A17" s="421" t="s">
        <v>127</v>
      </c>
      <c r="B17" s="422">
        <v>1</v>
      </c>
      <c r="C17" s="423">
        <v>12000</v>
      </c>
      <c r="D17" s="424">
        <v>12</v>
      </c>
      <c r="E17" s="425">
        <v>1</v>
      </c>
      <c r="F17" s="426">
        <f t="shared" si="0"/>
        <v>12000</v>
      </c>
      <c r="G17" s="444">
        <v>0.15</v>
      </c>
      <c r="H17" s="426">
        <f t="shared" si="1"/>
        <v>13800</v>
      </c>
    </row>
    <row r="18" spans="1:8" x14ac:dyDescent="0.25">
      <c r="A18" s="432" t="s">
        <v>140</v>
      </c>
      <c r="B18" s="442"/>
      <c r="C18" s="434"/>
      <c r="D18" s="443"/>
      <c r="E18" s="436"/>
      <c r="F18" s="437"/>
      <c r="G18" s="436"/>
      <c r="H18" s="439"/>
    </row>
    <row r="19" spans="1:8" x14ac:dyDescent="0.25">
      <c r="A19" s="759" t="s">
        <v>124</v>
      </c>
      <c r="B19" s="429">
        <v>1</v>
      </c>
      <c r="C19" s="430">
        <v>20000</v>
      </c>
      <c r="D19" s="431">
        <v>12</v>
      </c>
      <c r="E19" s="425">
        <v>0.1</v>
      </c>
      <c r="F19" s="426">
        <f t="shared" si="0"/>
        <v>2000</v>
      </c>
      <c r="G19" s="425">
        <v>0.15</v>
      </c>
      <c r="H19" s="426">
        <f t="shared" si="1"/>
        <v>2300</v>
      </c>
    </row>
    <row r="20" spans="1:8" x14ac:dyDescent="0.25">
      <c r="A20" s="445" t="s">
        <v>128</v>
      </c>
      <c r="B20" s="441">
        <v>1</v>
      </c>
      <c r="C20" s="446">
        <v>8000</v>
      </c>
      <c r="D20" s="431">
        <v>3</v>
      </c>
      <c r="E20" s="425">
        <v>1</v>
      </c>
      <c r="F20" s="426">
        <f t="shared" si="0"/>
        <v>2000</v>
      </c>
      <c r="G20" s="447">
        <v>0</v>
      </c>
      <c r="H20" s="426">
        <f t="shared" si="1"/>
        <v>2000</v>
      </c>
    </row>
    <row r="21" spans="1:8" x14ac:dyDescent="0.25">
      <c r="A21" s="760" t="s">
        <v>72</v>
      </c>
      <c r="B21" s="429">
        <v>1</v>
      </c>
      <c r="C21" s="430">
        <v>10000</v>
      </c>
      <c r="D21" s="431">
        <v>3</v>
      </c>
      <c r="E21" s="425">
        <v>1</v>
      </c>
      <c r="F21" s="426">
        <f t="shared" si="0"/>
        <v>2500</v>
      </c>
      <c r="G21" s="425">
        <v>0.1</v>
      </c>
      <c r="H21" s="426">
        <f t="shared" si="1"/>
        <v>2750</v>
      </c>
    </row>
    <row r="22" spans="1:8" s="449" customFormat="1" x14ac:dyDescent="0.25">
      <c r="A22" s="428" t="s">
        <v>11</v>
      </c>
      <c r="B22" s="429">
        <v>1</v>
      </c>
      <c r="C22" s="430">
        <v>7000</v>
      </c>
      <c r="D22" s="431">
        <v>3</v>
      </c>
      <c r="E22" s="425">
        <v>1</v>
      </c>
      <c r="F22" s="426">
        <f t="shared" si="0"/>
        <v>1750</v>
      </c>
      <c r="G22" s="448">
        <v>0</v>
      </c>
      <c r="H22" s="426">
        <f t="shared" si="1"/>
        <v>1750</v>
      </c>
    </row>
    <row r="23" spans="1:8" s="455" customFormat="1" ht="15.75" thickBot="1" x14ac:dyDescent="0.3">
      <c r="A23" s="450" t="s">
        <v>201</v>
      </c>
      <c r="B23" s="451"/>
      <c r="C23" s="452"/>
      <c r="D23" s="453"/>
      <c r="E23" s="453"/>
      <c r="F23" s="453" t="s">
        <v>0</v>
      </c>
      <c r="G23" s="453" t="s">
        <v>0</v>
      </c>
      <c r="H23" s="454">
        <f>SUM(H6:H22)</f>
        <v>120850</v>
      </c>
    </row>
    <row r="24" spans="1:8" ht="30" x14ac:dyDescent="0.25">
      <c r="A24" s="456" t="s">
        <v>73</v>
      </c>
      <c r="B24" s="907"/>
      <c r="C24" s="908"/>
      <c r="D24" s="457" t="s">
        <v>23</v>
      </c>
      <c r="E24" s="457" t="s">
        <v>260</v>
      </c>
      <c r="F24" s="457" t="s">
        <v>141</v>
      </c>
      <c r="G24" s="458" t="s">
        <v>147</v>
      </c>
      <c r="H24" s="458" t="s">
        <v>7</v>
      </c>
    </row>
    <row r="25" spans="1:8" ht="28.5" customHeight="1" x14ac:dyDescent="0.25">
      <c r="A25" s="869" t="s">
        <v>102</v>
      </c>
      <c r="B25" s="870"/>
      <c r="C25" s="870"/>
      <c r="D25" s="459"/>
      <c r="E25" s="460"/>
      <c r="F25" s="460"/>
      <c r="G25" s="460"/>
      <c r="H25" s="461"/>
    </row>
    <row r="26" spans="1:8" x14ac:dyDescent="0.25">
      <c r="A26" s="462" t="s">
        <v>14</v>
      </c>
      <c r="B26" s="873"/>
      <c r="C26" s="874"/>
      <c r="D26" s="463"/>
      <c r="E26" s="464">
        <v>1</v>
      </c>
      <c r="F26" s="464">
        <v>2</v>
      </c>
      <c r="G26" s="465">
        <v>100</v>
      </c>
      <c r="H26" s="466">
        <f>E26*F26*G26</f>
        <v>200</v>
      </c>
    </row>
    <row r="27" spans="1:8" x14ac:dyDescent="0.25">
      <c r="A27" s="462" t="s">
        <v>24</v>
      </c>
      <c r="B27" s="873"/>
      <c r="C27" s="874"/>
      <c r="D27" s="463"/>
      <c r="E27" s="464">
        <v>10</v>
      </c>
      <c r="F27" s="464"/>
      <c r="G27" s="465">
        <v>5</v>
      </c>
      <c r="H27" s="466">
        <f>E27*G27</f>
        <v>50</v>
      </c>
    </row>
    <row r="28" spans="1:8" x14ac:dyDescent="0.25">
      <c r="A28" s="462" t="s">
        <v>4</v>
      </c>
      <c r="B28" s="873"/>
      <c r="C28" s="874"/>
      <c r="D28" s="463"/>
      <c r="E28" s="464">
        <v>10</v>
      </c>
      <c r="F28" s="464"/>
      <c r="G28" s="465">
        <v>25</v>
      </c>
      <c r="H28" s="466">
        <f>E28*G28</f>
        <v>250</v>
      </c>
    </row>
    <row r="29" spans="1:8" ht="27.75" customHeight="1" x14ac:dyDescent="0.25">
      <c r="A29" s="869" t="s">
        <v>103</v>
      </c>
      <c r="B29" s="870"/>
      <c r="C29" s="870"/>
      <c r="D29" s="459"/>
      <c r="E29" s="460"/>
      <c r="F29" s="460"/>
      <c r="G29" s="460"/>
      <c r="H29" s="461"/>
    </row>
    <row r="30" spans="1:8" x14ac:dyDescent="0.25">
      <c r="A30" s="462" t="s">
        <v>14</v>
      </c>
      <c r="B30" s="873"/>
      <c r="C30" s="874"/>
      <c r="D30" s="463"/>
      <c r="E30" s="464">
        <v>1</v>
      </c>
      <c r="F30" s="464">
        <v>5</v>
      </c>
      <c r="G30" s="465">
        <v>100</v>
      </c>
      <c r="H30" s="466">
        <f>E30*F30*G30</f>
        <v>500</v>
      </c>
    </row>
    <row r="31" spans="1:8" x14ac:dyDescent="0.25">
      <c r="A31" s="467" t="s">
        <v>24</v>
      </c>
      <c r="B31" s="875"/>
      <c r="C31" s="874"/>
      <c r="D31" s="463"/>
      <c r="E31" s="464">
        <v>12</v>
      </c>
      <c r="F31" s="464"/>
      <c r="G31" s="465">
        <v>10</v>
      </c>
      <c r="H31" s="466">
        <f>E31*G31</f>
        <v>120</v>
      </c>
    </row>
    <row r="32" spans="1:8" x14ac:dyDescent="0.25">
      <c r="A32" s="462" t="s">
        <v>4</v>
      </c>
      <c r="B32" s="873"/>
      <c r="C32" s="874"/>
      <c r="D32" s="463"/>
      <c r="E32" s="464">
        <v>60</v>
      </c>
      <c r="F32" s="464"/>
      <c r="G32" s="465">
        <v>25</v>
      </c>
      <c r="H32" s="466">
        <f>E32*G32</f>
        <v>1500</v>
      </c>
    </row>
    <row r="33" spans="1:8" ht="27" customHeight="1" x14ac:dyDescent="0.25">
      <c r="A33" s="869" t="s">
        <v>202</v>
      </c>
      <c r="B33" s="870"/>
      <c r="C33" s="870"/>
      <c r="D33" s="459"/>
      <c r="E33" s="460"/>
      <c r="F33" s="460"/>
      <c r="G33" s="460"/>
      <c r="H33" s="461"/>
    </row>
    <row r="34" spans="1:8" x14ac:dyDescent="0.25">
      <c r="A34" s="462" t="s">
        <v>14</v>
      </c>
      <c r="B34" s="873"/>
      <c r="C34" s="874"/>
      <c r="D34" s="463"/>
      <c r="E34" s="464"/>
      <c r="F34" s="464">
        <v>10</v>
      </c>
      <c r="G34" s="465">
        <v>100</v>
      </c>
      <c r="H34" s="466">
        <f>F34*G34</f>
        <v>1000</v>
      </c>
    </row>
    <row r="35" spans="1:8" x14ac:dyDescent="0.25">
      <c r="A35" s="467" t="s">
        <v>24</v>
      </c>
      <c r="B35" s="875"/>
      <c r="C35" s="874"/>
      <c r="D35" s="463"/>
      <c r="E35" s="464">
        <v>14</v>
      </c>
      <c r="F35" s="464"/>
      <c r="G35" s="465">
        <v>10</v>
      </c>
      <c r="H35" s="466">
        <f>E35*G35</f>
        <v>140</v>
      </c>
    </row>
    <row r="36" spans="1:8" x14ac:dyDescent="0.25">
      <c r="A36" s="462" t="s">
        <v>4</v>
      </c>
      <c r="B36" s="873"/>
      <c r="C36" s="874"/>
      <c r="D36" s="463"/>
      <c r="E36" s="464">
        <v>140</v>
      </c>
      <c r="F36" s="464"/>
      <c r="G36" s="465">
        <v>25</v>
      </c>
      <c r="H36" s="466">
        <f>E36*G36</f>
        <v>3500</v>
      </c>
    </row>
    <row r="37" spans="1:8" s="449" customFormat="1" ht="15" customHeight="1" x14ac:dyDescent="0.25">
      <c r="A37" s="468" t="s">
        <v>203</v>
      </c>
      <c r="B37" s="469"/>
      <c r="C37" s="470"/>
      <c r="D37" s="470"/>
      <c r="E37" s="471"/>
      <c r="F37" s="471"/>
      <c r="G37" s="471"/>
      <c r="H37" s="472">
        <f>SUM(H26:H36)</f>
        <v>7260</v>
      </c>
    </row>
    <row r="38" spans="1:8" s="449" customFormat="1" ht="18" customHeight="1" x14ac:dyDescent="0.25">
      <c r="A38" s="473"/>
      <c r="B38" s="474"/>
      <c r="C38" s="475"/>
      <c r="D38" s="476"/>
      <c r="E38" s="477"/>
      <c r="F38" s="477"/>
      <c r="G38" s="478"/>
      <c r="H38" s="479"/>
    </row>
    <row r="39" spans="1:8" s="449" customFormat="1" ht="38.25" customHeight="1" x14ac:dyDescent="0.25">
      <c r="A39" s="871" t="s">
        <v>166</v>
      </c>
      <c r="B39" s="872"/>
      <c r="C39" s="872"/>
      <c r="D39" s="480"/>
      <c r="E39" s="457" t="s">
        <v>23</v>
      </c>
      <c r="F39" s="458" t="s">
        <v>101</v>
      </c>
      <c r="G39" s="458" t="s">
        <v>147</v>
      </c>
      <c r="H39" s="458" t="s">
        <v>7</v>
      </c>
    </row>
    <row r="40" spans="1:8" s="449" customFormat="1" x14ac:dyDescent="0.25">
      <c r="A40" s="432" t="s">
        <v>84</v>
      </c>
      <c r="B40" s="481"/>
      <c r="C40" s="475"/>
      <c r="D40" s="482"/>
      <c r="E40" s="483"/>
      <c r="F40" s="484"/>
      <c r="G40" s="484"/>
      <c r="H40" s="485"/>
    </row>
    <row r="41" spans="1:8" s="449" customFormat="1" x14ac:dyDescent="0.25">
      <c r="A41" s="486" t="s">
        <v>25</v>
      </c>
      <c r="B41" s="876"/>
      <c r="C41" s="877"/>
      <c r="D41" s="878"/>
      <c r="E41" s="463"/>
      <c r="F41" s="463">
        <v>1</v>
      </c>
      <c r="G41" s="487">
        <v>2000</v>
      </c>
      <c r="H41" s="488">
        <f>F41*G41</f>
        <v>2000</v>
      </c>
    </row>
    <row r="42" spans="1:8" s="449" customFormat="1" x14ac:dyDescent="0.25">
      <c r="A42" s="489" t="s">
        <v>26</v>
      </c>
      <c r="B42" s="876"/>
      <c r="C42" s="877"/>
      <c r="D42" s="878"/>
      <c r="E42" s="463"/>
      <c r="F42" s="463">
        <v>500</v>
      </c>
      <c r="G42" s="487">
        <v>2</v>
      </c>
      <c r="H42" s="488">
        <f>F42*G42</f>
        <v>1000</v>
      </c>
    </row>
    <row r="43" spans="1:8" s="449" customFormat="1" x14ac:dyDescent="0.25">
      <c r="A43" s="489" t="s">
        <v>65</v>
      </c>
      <c r="B43" s="876"/>
      <c r="C43" s="877"/>
      <c r="D43" s="878"/>
      <c r="E43" s="463"/>
      <c r="F43" s="463">
        <v>1</v>
      </c>
      <c r="G43" s="487">
        <v>200</v>
      </c>
      <c r="H43" s="488">
        <f>F43*G43</f>
        <v>200</v>
      </c>
    </row>
    <row r="44" spans="1:8" s="449" customFormat="1" ht="30" x14ac:dyDescent="0.25">
      <c r="A44" s="490" t="s">
        <v>74</v>
      </c>
      <c r="B44" s="876"/>
      <c r="C44" s="877"/>
      <c r="D44" s="878"/>
      <c r="E44" s="463"/>
      <c r="F44" s="463">
        <v>60</v>
      </c>
      <c r="G44" s="487">
        <v>4</v>
      </c>
      <c r="H44" s="488">
        <f>F44*G44</f>
        <v>240</v>
      </c>
    </row>
    <row r="45" spans="1:8" s="491" customFormat="1" x14ac:dyDescent="0.25">
      <c r="A45" s="489" t="s">
        <v>27</v>
      </c>
      <c r="B45" s="876"/>
      <c r="C45" s="877"/>
      <c r="D45" s="878"/>
      <c r="E45" s="463"/>
      <c r="F45" s="463">
        <v>18</v>
      </c>
      <c r="G45" s="487">
        <v>20</v>
      </c>
      <c r="H45" s="488">
        <f>F45*G45</f>
        <v>360</v>
      </c>
    </row>
    <row r="46" spans="1:8" ht="22.5" customHeight="1" x14ac:dyDescent="0.25">
      <c r="A46" s="761" t="s">
        <v>66</v>
      </c>
      <c r="B46" s="492"/>
      <c r="C46" s="493"/>
      <c r="D46" s="459"/>
      <c r="E46" s="459"/>
      <c r="F46" s="494"/>
      <c r="G46" s="495"/>
      <c r="H46" s="496"/>
    </row>
    <row r="47" spans="1:8" x14ac:dyDescent="0.25">
      <c r="A47" s="497" t="s">
        <v>25</v>
      </c>
      <c r="B47" s="895"/>
      <c r="C47" s="896"/>
      <c r="D47" s="897"/>
      <c r="E47" s="775"/>
      <c r="F47" s="463">
        <v>1</v>
      </c>
      <c r="G47" s="487">
        <v>2000</v>
      </c>
      <c r="H47" s="488">
        <f>F47*G47</f>
        <v>2000</v>
      </c>
    </row>
    <row r="48" spans="1:8" x14ac:dyDescent="0.25">
      <c r="A48" s="489" t="s">
        <v>26</v>
      </c>
      <c r="B48" s="876"/>
      <c r="C48" s="877"/>
      <c r="D48" s="878"/>
      <c r="E48" s="775"/>
      <c r="F48" s="463">
        <v>500</v>
      </c>
      <c r="G48" s="487">
        <v>2</v>
      </c>
      <c r="H48" s="488">
        <f>F48*G48</f>
        <v>1000</v>
      </c>
    </row>
    <row r="49" spans="1:8" x14ac:dyDescent="0.25">
      <c r="A49" s="489" t="s">
        <v>392</v>
      </c>
      <c r="B49" s="895"/>
      <c r="C49" s="896"/>
      <c r="D49" s="897"/>
      <c r="E49" s="498"/>
      <c r="F49" s="463">
        <v>18</v>
      </c>
      <c r="G49" s="487">
        <v>20</v>
      </c>
      <c r="H49" s="488">
        <f t="shared" ref="H49" si="2">F49*G49</f>
        <v>360</v>
      </c>
    </row>
    <row r="50" spans="1:8" ht="15.75" thickBot="1" x14ac:dyDescent="0.3">
      <c r="A50" s="499" t="s">
        <v>198</v>
      </c>
      <c r="B50" s="500"/>
      <c r="C50" s="501"/>
      <c r="D50" s="501"/>
      <c r="E50" s="502"/>
      <c r="F50" s="503"/>
      <c r="G50" s="504"/>
      <c r="H50" s="505">
        <f>SUM(H41:H49)</f>
        <v>7160</v>
      </c>
    </row>
    <row r="51" spans="1:8" ht="15.75" customHeight="1" x14ac:dyDescent="0.25">
      <c r="A51" s="15"/>
      <c r="B51" s="403"/>
      <c r="C51" s="158"/>
      <c r="D51" s="158"/>
      <c r="E51" s="159"/>
      <c r="F51" s="160"/>
      <c r="G51" s="148"/>
      <c r="H51" s="506"/>
    </row>
    <row r="52" spans="1:8" ht="30" x14ac:dyDescent="0.25">
      <c r="A52" s="507" t="s">
        <v>75</v>
      </c>
      <c r="B52" s="889"/>
      <c r="C52" s="890"/>
      <c r="D52" s="891"/>
      <c r="E52" s="457" t="s">
        <v>23</v>
      </c>
      <c r="F52" s="458" t="s">
        <v>101</v>
      </c>
      <c r="G52" s="458" t="s">
        <v>147</v>
      </c>
      <c r="H52" s="458" t="s">
        <v>7</v>
      </c>
    </row>
    <row r="53" spans="1:8" x14ac:dyDescent="0.25">
      <c r="A53" s="508" t="s">
        <v>28</v>
      </c>
      <c r="B53" s="509"/>
      <c r="C53" s="510"/>
      <c r="D53" s="191"/>
      <c r="E53" s="191"/>
      <c r="F53" s="191"/>
      <c r="G53" s="192"/>
      <c r="H53" s="193"/>
    </row>
    <row r="54" spans="1:8" x14ac:dyDescent="0.25">
      <c r="A54" s="511" t="s">
        <v>107</v>
      </c>
      <c r="B54" s="892"/>
      <c r="C54" s="893"/>
      <c r="D54" s="894"/>
      <c r="E54" s="512"/>
      <c r="F54" s="513">
        <v>6</v>
      </c>
      <c r="G54" s="514">
        <v>500</v>
      </c>
      <c r="H54" s="488">
        <f>F54*G54</f>
        <v>3000</v>
      </c>
    </row>
    <row r="55" spans="1:8" x14ac:dyDescent="0.25">
      <c r="A55" s="511" t="s">
        <v>67</v>
      </c>
      <c r="B55" s="892"/>
      <c r="C55" s="893"/>
      <c r="D55" s="894"/>
      <c r="E55" s="515"/>
      <c r="F55" s="463">
        <v>1</v>
      </c>
      <c r="G55" s="487">
        <v>1200</v>
      </c>
      <c r="H55" s="488">
        <f t="shared" ref="H55:H65" si="3">F55*G55</f>
        <v>1200</v>
      </c>
    </row>
    <row r="56" spans="1:8" x14ac:dyDescent="0.25">
      <c r="A56" s="516" t="s">
        <v>30</v>
      </c>
      <c r="B56" s="893"/>
      <c r="C56" s="893"/>
      <c r="D56" s="894"/>
      <c r="E56" s="517">
        <v>400</v>
      </c>
      <c r="F56" s="463">
        <f>3*E56</f>
        <v>1200</v>
      </c>
      <c r="G56" s="487">
        <v>2</v>
      </c>
      <c r="H56" s="488">
        <f t="shared" si="3"/>
        <v>2400</v>
      </c>
    </row>
    <row r="57" spans="1:8" x14ac:dyDescent="0.25">
      <c r="A57" s="511" t="s">
        <v>29</v>
      </c>
      <c r="B57" s="800"/>
      <c r="C57" s="898"/>
      <c r="D57" s="518"/>
      <c r="E57" s="519"/>
      <c r="F57" s="520">
        <v>1</v>
      </c>
      <c r="G57" s="487">
        <v>1000</v>
      </c>
      <c r="H57" s="488">
        <f t="shared" si="3"/>
        <v>1000</v>
      </c>
    </row>
    <row r="58" spans="1:8" x14ac:dyDescent="0.25">
      <c r="A58" s="511" t="s">
        <v>204</v>
      </c>
      <c r="B58" s="404"/>
      <c r="C58" s="405"/>
      <c r="D58" s="521"/>
      <c r="E58" s="519"/>
      <c r="F58" s="520">
        <v>6</v>
      </c>
      <c r="G58" s="487">
        <v>100</v>
      </c>
      <c r="H58" s="488">
        <f t="shared" si="3"/>
        <v>600</v>
      </c>
    </row>
    <row r="59" spans="1:8" x14ac:dyDescent="0.25">
      <c r="A59" s="511" t="s">
        <v>9</v>
      </c>
      <c r="B59" s="892"/>
      <c r="C59" s="893"/>
      <c r="D59" s="894"/>
      <c r="E59" s="517">
        <v>400</v>
      </c>
      <c r="F59" s="463">
        <f>E59*1.1</f>
        <v>440.00000000000006</v>
      </c>
      <c r="G59" s="487">
        <v>10</v>
      </c>
      <c r="H59" s="488">
        <f t="shared" si="3"/>
        <v>4400.0000000000009</v>
      </c>
    </row>
    <row r="60" spans="1:8" x14ac:dyDescent="0.25">
      <c r="A60" s="511" t="s">
        <v>125</v>
      </c>
      <c r="B60" s="892"/>
      <c r="C60" s="893"/>
      <c r="D60" s="894"/>
      <c r="E60" s="517">
        <v>400</v>
      </c>
      <c r="F60" s="463">
        <f>E60*1.1*3</f>
        <v>1320.0000000000002</v>
      </c>
      <c r="G60" s="487">
        <v>4</v>
      </c>
      <c r="H60" s="488">
        <f t="shared" si="3"/>
        <v>5280.0000000000009</v>
      </c>
    </row>
    <row r="61" spans="1:8" x14ac:dyDescent="0.25">
      <c r="A61" s="522" t="s">
        <v>31</v>
      </c>
      <c r="B61" s="893"/>
      <c r="C61" s="893"/>
      <c r="D61" s="894"/>
      <c r="E61" s="517">
        <v>400</v>
      </c>
      <c r="F61" s="463">
        <f>E61*1.1</f>
        <v>440.00000000000006</v>
      </c>
      <c r="G61" s="487">
        <v>4</v>
      </c>
      <c r="H61" s="488">
        <f t="shared" si="3"/>
        <v>1760.0000000000002</v>
      </c>
    </row>
    <row r="62" spans="1:8" s="524" customFormat="1" x14ac:dyDescent="0.25">
      <c r="A62" s="523" t="s">
        <v>205</v>
      </c>
      <c r="B62" s="892"/>
      <c r="C62" s="893"/>
      <c r="D62" s="894"/>
      <c r="E62" s="517">
        <v>400</v>
      </c>
      <c r="F62" s="463">
        <f>E62*1.1</f>
        <v>440.00000000000006</v>
      </c>
      <c r="G62" s="464">
        <v>1</v>
      </c>
      <c r="H62" s="488">
        <f t="shared" si="3"/>
        <v>440.00000000000006</v>
      </c>
    </row>
    <row r="63" spans="1:8" x14ac:dyDescent="0.25">
      <c r="A63" s="523" t="s">
        <v>38</v>
      </c>
      <c r="B63" s="892"/>
      <c r="C63" s="893"/>
      <c r="D63" s="894"/>
      <c r="E63" s="515"/>
      <c r="F63" s="463">
        <v>10</v>
      </c>
      <c r="G63" s="463">
        <v>40</v>
      </c>
      <c r="H63" s="488">
        <f t="shared" si="3"/>
        <v>400</v>
      </c>
    </row>
    <row r="64" spans="1:8" x14ac:dyDescent="0.25">
      <c r="A64" s="523" t="s">
        <v>206</v>
      </c>
      <c r="B64" s="892"/>
      <c r="C64" s="893"/>
      <c r="D64" s="894"/>
      <c r="E64" s="515"/>
      <c r="F64" s="464">
        <v>12</v>
      </c>
      <c r="G64" s="464">
        <v>50</v>
      </c>
      <c r="H64" s="488">
        <f t="shared" si="3"/>
        <v>600</v>
      </c>
    </row>
    <row r="65" spans="1:8" x14ac:dyDescent="0.25">
      <c r="A65" s="904" t="s">
        <v>33</v>
      </c>
      <c r="B65" s="905"/>
      <c r="C65" s="905"/>
      <c r="D65" s="906"/>
      <c r="E65" s="515"/>
      <c r="F65" s="464">
        <v>1</v>
      </c>
      <c r="G65" s="464">
        <v>1000</v>
      </c>
      <c r="H65" s="488">
        <f t="shared" si="3"/>
        <v>1000</v>
      </c>
    </row>
    <row r="66" spans="1:8" s="526" customFormat="1" ht="15.75" thickBot="1" x14ac:dyDescent="0.3">
      <c r="A66" s="450" t="s">
        <v>197</v>
      </c>
      <c r="B66" s="451"/>
      <c r="C66" s="452"/>
      <c r="D66" s="453"/>
      <c r="E66" s="453"/>
      <c r="F66" s="453"/>
      <c r="G66" s="453"/>
      <c r="H66" s="525">
        <f>SUM(H54:H65)</f>
        <v>22080</v>
      </c>
    </row>
    <row r="67" spans="1:8" s="529" customFormat="1" x14ac:dyDescent="0.25">
      <c r="A67" s="30"/>
      <c r="B67" s="162"/>
      <c r="C67" s="163"/>
      <c r="D67" s="164"/>
      <c r="E67" s="164"/>
      <c r="F67" s="164"/>
      <c r="G67" s="527"/>
      <c r="H67" s="528"/>
    </row>
    <row r="68" spans="1:8" ht="20.25" customHeight="1" x14ac:dyDescent="0.25">
      <c r="A68" s="530" t="s">
        <v>193</v>
      </c>
      <c r="B68" s="531"/>
      <c r="C68" s="532"/>
      <c r="D68" s="532"/>
      <c r="E68" s="532"/>
      <c r="F68" s="532"/>
      <c r="G68" s="533"/>
      <c r="H68" s="534"/>
    </row>
    <row r="69" spans="1:8" s="541" customFormat="1" ht="9" customHeight="1" x14ac:dyDescent="0.25">
      <c r="A69" s="535"/>
      <c r="B69" s="536"/>
      <c r="C69" s="537"/>
      <c r="D69" s="538"/>
      <c r="E69" s="538"/>
      <c r="F69" s="538"/>
      <c r="G69" s="539"/>
      <c r="H69" s="540"/>
    </row>
    <row r="70" spans="1:8" s="406" customFormat="1" ht="31.5" customHeight="1" x14ac:dyDescent="0.2">
      <c r="A70" s="887" t="s">
        <v>15</v>
      </c>
      <c r="B70" s="888"/>
      <c r="C70" s="762"/>
      <c r="D70" s="885" t="s">
        <v>78</v>
      </c>
      <c r="E70" s="886"/>
      <c r="F70" s="886"/>
      <c r="G70" s="886"/>
      <c r="H70" s="542"/>
    </row>
    <row r="71" spans="1:8" s="406" customFormat="1" ht="20.45" customHeight="1" x14ac:dyDescent="0.25">
      <c r="A71" s="763" t="s">
        <v>146</v>
      </c>
      <c r="B71" s="543">
        <v>400</v>
      </c>
      <c r="C71" s="544"/>
      <c r="D71" s="882" t="s">
        <v>186</v>
      </c>
      <c r="E71" s="883"/>
      <c r="F71" s="884"/>
      <c r="G71" s="545">
        <f>B71*B72</f>
        <v>100</v>
      </c>
      <c r="H71" s="546"/>
    </row>
    <row r="72" spans="1:8" s="406" customFormat="1" ht="19.5" customHeight="1" x14ac:dyDescent="0.25">
      <c r="A72" s="764" t="s">
        <v>18</v>
      </c>
      <c r="B72" s="776">
        <v>0.25</v>
      </c>
      <c r="C72" s="547"/>
      <c r="D72" s="901"/>
      <c r="E72" s="902"/>
      <c r="F72" s="903"/>
      <c r="G72" s="545"/>
      <c r="H72" s="548"/>
    </row>
    <row r="73" spans="1:8" s="406" customFormat="1" x14ac:dyDescent="0.2">
      <c r="A73" s="765" t="s">
        <v>148</v>
      </c>
      <c r="B73" s="543">
        <v>4</v>
      </c>
      <c r="C73" s="549"/>
      <c r="D73" s="550"/>
      <c r="E73" s="165"/>
      <c r="F73" s="166"/>
      <c r="G73" s="150"/>
      <c r="H73" s="551"/>
    </row>
    <row r="74" spans="1:8" s="406" customFormat="1" x14ac:dyDescent="0.2">
      <c r="A74" s="764" t="s">
        <v>164</v>
      </c>
      <c r="B74" s="543">
        <v>1</v>
      </c>
      <c r="C74" s="552"/>
      <c r="D74" s="553"/>
      <c r="E74" s="166"/>
      <c r="F74" s="167"/>
      <c r="G74" s="151"/>
      <c r="H74" s="551"/>
    </row>
    <row r="75" spans="1:8" s="529" customFormat="1" ht="15" customHeight="1" x14ac:dyDescent="0.2">
      <c r="A75" s="766"/>
      <c r="B75" s="168"/>
      <c r="C75" s="74"/>
      <c r="D75" s="169"/>
      <c r="E75" s="170"/>
      <c r="F75" s="75"/>
      <c r="G75" s="70"/>
      <c r="H75" s="551"/>
    </row>
    <row r="76" spans="1:8" s="406" customFormat="1" ht="52.5" customHeight="1" x14ac:dyDescent="0.25">
      <c r="A76" s="767" t="s">
        <v>91</v>
      </c>
      <c r="B76" s="899"/>
      <c r="C76" s="900"/>
      <c r="D76" s="554" t="s">
        <v>134</v>
      </c>
      <c r="E76" s="554" t="s">
        <v>135</v>
      </c>
      <c r="F76" s="554" t="s">
        <v>260</v>
      </c>
      <c r="G76" s="555" t="s">
        <v>147</v>
      </c>
      <c r="H76" s="556" t="s">
        <v>7</v>
      </c>
    </row>
    <row r="77" spans="1:8" s="406" customFormat="1" x14ac:dyDescent="0.25">
      <c r="A77" s="557" t="s">
        <v>19</v>
      </c>
      <c r="B77" s="864"/>
      <c r="C77" s="879"/>
      <c r="D77" s="558" t="s">
        <v>105</v>
      </c>
      <c r="E77" s="558">
        <v>1</v>
      </c>
      <c r="F77" s="559">
        <f>B74</f>
        <v>1</v>
      </c>
      <c r="G77" s="560">
        <v>4800</v>
      </c>
      <c r="H77" s="426">
        <f t="shared" ref="H77:H79" si="4">F77*G77</f>
        <v>4800</v>
      </c>
    </row>
    <row r="78" spans="1:8" s="406" customFormat="1" x14ac:dyDescent="0.25">
      <c r="A78" s="561" t="s">
        <v>157</v>
      </c>
      <c r="B78" s="864"/>
      <c r="C78" s="879"/>
      <c r="D78" s="558" t="s">
        <v>167</v>
      </c>
      <c r="E78" s="558">
        <v>1</v>
      </c>
      <c r="F78" s="559">
        <f>B74</f>
        <v>1</v>
      </c>
      <c r="G78" s="464">
        <v>425</v>
      </c>
      <c r="H78" s="426">
        <f t="shared" si="4"/>
        <v>425</v>
      </c>
    </row>
    <row r="79" spans="1:8" s="406" customFormat="1" x14ac:dyDescent="0.25">
      <c r="A79" s="562" t="s">
        <v>158</v>
      </c>
      <c r="B79" s="864"/>
      <c r="C79" s="879"/>
      <c r="D79" s="558" t="s">
        <v>105</v>
      </c>
      <c r="E79" s="558">
        <v>1</v>
      </c>
      <c r="F79" s="464">
        <f>B73</f>
        <v>4</v>
      </c>
      <c r="G79" s="464">
        <v>50</v>
      </c>
      <c r="H79" s="426">
        <f t="shared" si="4"/>
        <v>200</v>
      </c>
    </row>
    <row r="80" spans="1:8" s="529" customFormat="1" ht="15.75" customHeight="1" x14ac:dyDescent="0.25">
      <c r="A80" s="562" t="s">
        <v>207</v>
      </c>
      <c r="B80" s="864"/>
      <c r="C80" s="879"/>
      <c r="D80" s="563"/>
      <c r="E80" s="563"/>
      <c r="F80" s="564">
        <v>2</v>
      </c>
      <c r="G80" s="565">
        <v>50</v>
      </c>
      <c r="H80" s="566">
        <f>F80*G80</f>
        <v>100</v>
      </c>
    </row>
    <row r="81" spans="1:8" s="529" customFormat="1" x14ac:dyDescent="0.25">
      <c r="A81" s="567" t="s">
        <v>89</v>
      </c>
      <c r="B81" s="864"/>
      <c r="C81" s="865"/>
      <c r="D81" s="568"/>
      <c r="E81" s="568"/>
      <c r="F81" s="569"/>
      <c r="G81" s="569"/>
      <c r="H81" s="439"/>
    </row>
    <row r="82" spans="1:8" s="529" customFormat="1" ht="30.75" customHeight="1" x14ac:dyDescent="0.25">
      <c r="A82" s="570" t="s">
        <v>41</v>
      </c>
      <c r="B82" s="864"/>
      <c r="C82" s="879"/>
      <c r="D82" s="571" t="s">
        <v>104</v>
      </c>
      <c r="E82" s="563">
        <v>100</v>
      </c>
      <c r="F82" s="572">
        <f>ROUNDUP(B71/E82*1.1,0)</f>
        <v>5</v>
      </c>
      <c r="G82" s="573">
        <v>800</v>
      </c>
      <c r="H82" s="566">
        <f t="shared" ref="H82" si="5">F82*G82</f>
        <v>4000</v>
      </c>
    </row>
    <row r="83" spans="1:8" x14ac:dyDescent="0.25">
      <c r="A83" s="574" t="s">
        <v>51</v>
      </c>
      <c r="B83" s="864"/>
      <c r="C83" s="865"/>
      <c r="D83" s="568"/>
      <c r="E83" s="568"/>
      <c r="F83" s="575"/>
      <c r="G83" s="575"/>
      <c r="H83" s="576"/>
    </row>
    <row r="84" spans="1:8" x14ac:dyDescent="0.25">
      <c r="A84" s="462" t="s">
        <v>169</v>
      </c>
      <c r="B84" s="864"/>
      <c r="C84" s="879"/>
      <c r="D84" s="563"/>
      <c r="E84" s="563"/>
      <c r="F84" s="573">
        <v>1</v>
      </c>
      <c r="G84" s="577">
        <v>5000</v>
      </c>
      <c r="H84" s="426">
        <f t="shared" ref="H84" si="6">F84*G84</f>
        <v>5000</v>
      </c>
    </row>
    <row r="85" spans="1:8" s="529" customFormat="1" ht="14.25" customHeight="1" x14ac:dyDescent="0.25">
      <c r="A85" s="578" t="s">
        <v>199</v>
      </c>
      <c r="B85" s="579"/>
      <c r="C85" s="579"/>
      <c r="D85" s="915"/>
      <c r="E85" s="915"/>
      <c r="F85" s="580"/>
      <c r="G85" s="581"/>
      <c r="H85" s="582">
        <f>SUM(H77:H84)</f>
        <v>14525</v>
      </c>
    </row>
    <row r="86" spans="1:8" s="529" customFormat="1" x14ac:dyDescent="0.25">
      <c r="A86" s="583"/>
      <c r="B86" s="911"/>
      <c r="C86" s="911"/>
      <c r="D86" s="584"/>
      <c r="E86" s="585"/>
      <c r="F86" s="585"/>
      <c r="G86" s="585"/>
      <c r="H86" s="586" t="s">
        <v>109</v>
      </c>
    </row>
    <row r="87" spans="1:8" ht="30" x14ac:dyDescent="0.25">
      <c r="A87" s="456" t="s">
        <v>76</v>
      </c>
      <c r="B87" s="912"/>
      <c r="C87" s="913"/>
      <c r="D87" s="587" t="s">
        <v>39</v>
      </c>
      <c r="E87" s="588" t="s">
        <v>71</v>
      </c>
      <c r="F87" s="589" t="s">
        <v>97</v>
      </c>
      <c r="G87" s="588" t="s">
        <v>56</v>
      </c>
      <c r="H87" s="590" t="s">
        <v>7</v>
      </c>
    </row>
    <row r="88" spans="1:8" s="592" customFormat="1" x14ac:dyDescent="0.25">
      <c r="A88" s="462" t="s">
        <v>194</v>
      </c>
      <c r="B88" s="864"/>
      <c r="C88" s="866"/>
      <c r="D88" s="565">
        <v>1</v>
      </c>
      <c r="E88" s="565"/>
      <c r="F88" s="565"/>
      <c r="G88" s="565"/>
      <c r="H88" s="591">
        <v>2000</v>
      </c>
    </row>
    <row r="89" spans="1:8" s="597" customFormat="1" x14ac:dyDescent="0.25">
      <c r="A89" s="578" t="s">
        <v>195</v>
      </c>
      <c r="B89" s="593"/>
      <c r="C89" s="593"/>
      <c r="D89" s="593"/>
      <c r="E89" s="594"/>
      <c r="F89" s="594"/>
      <c r="G89" s="595"/>
      <c r="H89" s="596">
        <f>SUM(H88:H88)</f>
        <v>2000</v>
      </c>
    </row>
    <row r="90" spans="1:8" s="597" customFormat="1" x14ac:dyDescent="0.25">
      <c r="A90" s="598"/>
      <c r="B90" s="914"/>
      <c r="C90" s="914"/>
      <c r="D90" s="599"/>
      <c r="E90" s="600"/>
      <c r="F90" s="600"/>
      <c r="G90" s="601"/>
      <c r="H90" s="602"/>
    </row>
    <row r="91" spans="1:8" s="597" customFormat="1" x14ac:dyDescent="0.25">
      <c r="A91" s="603" t="s">
        <v>187</v>
      </c>
      <c r="B91" s="604"/>
      <c r="C91" s="909"/>
      <c r="D91" s="909"/>
      <c r="E91" s="910"/>
      <c r="F91" s="605" t="s">
        <v>22</v>
      </c>
      <c r="G91" s="458" t="s">
        <v>147</v>
      </c>
      <c r="H91" s="606" t="s">
        <v>7</v>
      </c>
    </row>
    <row r="92" spans="1:8" x14ac:dyDescent="0.25">
      <c r="A92" s="607" t="s">
        <v>54</v>
      </c>
      <c r="B92" s="864"/>
      <c r="C92" s="865"/>
      <c r="D92" s="865"/>
      <c r="E92" s="866"/>
      <c r="F92" s="463">
        <v>1</v>
      </c>
      <c r="G92" s="608">
        <v>200</v>
      </c>
      <c r="H92" s="609">
        <f t="shared" ref="H92:H95" si="7">F92*G92</f>
        <v>200</v>
      </c>
    </row>
    <row r="93" spans="1:8" x14ac:dyDescent="0.25">
      <c r="A93" s="467" t="s">
        <v>106</v>
      </c>
      <c r="B93" s="865"/>
      <c r="C93" s="865"/>
      <c r="D93" s="865"/>
      <c r="E93" s="866"/>
      <c r="F93" s="463">
        <v>2</v>
      </c>
      <c r="G93" s="608">
        <v>100</v>
      </c>
      <c r="H93" s="609">
        <f t="shared" si="7"/>
        <v>200</v>
      </c>
    </row>
    <row r="94" spans="1:8" x14ac:dyDescent="0.25">
      <c r="A94" s="462" t="s">
        <v>126</v>
      </c>
      <c r="B94" s="864"/>
      <c r="C94" s="865"/>
      <c r="D94" s="865"/>
      <c r="E94" s="866"/>
      <c r="F94" s="464">
        <v>10</v>
      </c>
      <c r="G94" s="608">
        <v>120</v>
      </c>
      <c r="H94" s="609">
        <f t="shared" si="7"/>
        <v>1200</v>
      </c>
    </row>
    <row r="95" spans="1:8" x14ac:dyDescent="0.25">
      <c r="A95" s="462" t="s">
        <v>5</v>
      </c>
      <c r="B95" s="864"/>
      <c r="C95" s="865"/>
      <c r="D95" s="865"/>
      <c r="E95" s="866"/>
      <c r="F95" s="464">
        <v>12</v>
      </c>
      <c r="G95" s="608">
        <v>300</v>
      </c>
      <c r="H95" s="609">
        <f t="shared" si="7"/>
        <v>3600</v>
      </c>
    </row>
    <row r="96" spans="1:8" x14ac:dyDescent="0.25">
      <c r="A96" s="768" t="s">
        <v>57</v>
      </c>
      <c r="B96" s="610"/>
      <c r="C96" s="610"/>
      <c r="D96" s="610"/>
      <c r="E96" s="611"/>
      <c r="F96" s="612"/>
      <c r="G96" s="613"/>
      <c r="H96" s="614"/>
    </row>
    <row r="97" spans="1:8" x14ac:dyDescent="0.25">
      <c r="A97" s="615" t="s">
        <v>58</v>
      </c>
      <c r="B97" s="864"/>
      <c r="C97" s="865"/>
      <c r="D97" s="865"/>
      <c r="E97" s="866"/>
      <c r="F97" s="616">
        <v>6</v>
      </c>
      <c r="G97" s="617">
        <v>1500</v>
      </c>
      <c r="H97" s="609">
        <f>F97*G97</f>
        <v>9000</v>
      </c>
    </row>
    <row r="98" spans="1:8" x14ac:dyDescent="0.25">
      <c r="A98" s="618" t="s">
        <v>55</v>
      </c>
      <c r="B98" s="864"/>
      <c r="C98" s="865"/>
      <c r="D98" s="865"/>
      <c r="E98" s="866"/>
      <c r="F98" s="616">
        <v>6</v>
      </c>
      <c r="G98" s="619">
        <v>100</v>
      </c>
      <c r="H98" s="609">
        <f t="shared" ref="H98:H102" si="8">F98*G98</f>
        <v>600</v>
      </c>
    </row>
    <row r="99" spans="1:8" x14ac:dyDescent="0.25">
      <c r="A99" s="618" t="s">
        <v>59</v>
      </c>
      <c r="B99" s="864"/>
      <c r="C99" s="865"/>
      <c r="D99" s="865"/>
      <c r="E99" s="866"/>
      <c r="F99" s="464">
        <v>6</v>
      </c>
      <c r="G99" s="619">
        <v>50</v>
      </c>
      <c r="H99" s="609">
        <f t="shared" si="8"/>
        <v>300</v>
      </c>
    </row>
    <row r="100" spans="1:8" x14ac:dyDescent="0.25">
      <c r="A100" s="620" t="s">
        <v>61</v>
      </c>
      <c r="B100" s="864"/>
      <c r="C100" s="865"/>
      <c r="D100" s="865"/>
      <c r="E100" s="866"/>
      <c r="F100" s="464">
        <v>2</v>
      </c>
      <c r="G100" s="619">
        <v>100</v>
      </c>
      <c r="H100" s="609">
        <f t="shared" si="8"/>
        <v>200</v>
      </c>
    </row>
    <row r="101" spans="1:8" x14ac:dyDescent="0.25">
      <c r="A101" s="620" t="s">
        <v>208</v>
      </c>
      <c r="B101" s="864"/>
      <c r="C101" s="865"/>
      <c r="D101" s="865"/>
      <c r="E101" s="866"/>
      <c r="F101" s="464">
        <v>1</v>
      </c>
      <c r="G101" s="619">
        <v>100</v>
      </c>
      <c r="H101" s="609">
        <f t="shared" si="8"/>
        <v>100</v>
      </c>
    </row>
    <row r="102" spans="1:8" s="621" customFormat="1" x14ac:dyDescent="0.25">
      <c r="A102" s="620" t="s">
        <v>63</v>
      </c>
      <c r="B102" s="864"/>
      <c r="C102" s="865"/>
      <c r="D102" s="865"/>
      <c r="E102" s="866"/>
      <c r="F102" s="464">
        <v>1</v>
      </c>
      <c r="G102" s="619">
        <v>600</v>
      </c>
      <c r="H102" s="609">
        <f t="shared" si="8"/>
        <v>600</v>
      </c>
    </row>
    <row r="103" spans="1:8" s="628" customFormat="1" x14ac:dyDescent="0.25">
      <c r="A103" s="622" t="s">
        <v>196</v>
      </c>
      <c r="B103" s="623"/>
      <c r="C103" s="624"/>
      <c r="D103" s="625"/>
      <c r="E103" s="626"/>
      <c r="F103" s="626"/>
      <c r="G103" s="626"/>
      <c r="H103" s="627">
        <f>SUM(H92:H102)</f>
        <v>16000</v>
      </c>
    </row>
    <row r="104" spans="1:8" x14ac:dyDescent="0.25">
      <c r="A104" s="583"/>
      <c r="B104" s="629"/>
      <c r="C104" s="630"/>
      <c r="D104" s="584"/>
      <c r="E104" s="585"/>
      <c r="F104" s="585"/>
      <c r="G104" s="585"/>
      <c r="H104" s="586"/>
    </row>
    <row r="105" spans="1:8" x14ac:dyDescent="0.25">
      <c r="A105" s="631" t="s">
        <v>6</v>
      </c>
      <c r="B105" s="632"/>
      <c r="C105" s="633"/>
      <c r="D105" s="634"/>
      <c r="E105" s="635"/>
      <c r="F105" s="635"/>
      <c r="G105" s="635"/>
      <c r="H105" s="636">
        <f>SUM(H103,H89,H85,H66,H50,H37,H23)</f>
        <v>189875</v>
      </c>
    </row>
    <row r="106" spans="1:8" ht="38.25" customHeight="1" x14ac:dyDescent="0.25">
      <c r="A106" s="867" t="s">
        <v>393</v>
      </c>
      <c r="B106" s="867"/>
      <c r="C106" s="867"/>
      <c r="D106" s="867"/>
      <c r="E106" s="867"/>
      <c r="F106" s="867"/>
      <c r="G106" s="867"/>
      <c r="H106" s="868"/>
    </row>
  </sheetData>
  <mergeCells count="65">
    <mergeCell ref="B81:C81"/>
    <mergeCell ref="B82:C82"/>
    <mergeCell ref="B83:C83"/>
    <mergeCell ref="B84:C84"/>
    <mergeCell ref="D85:E85"/>
    <mergeCell ref="B101:E101"/>
    <mergeCell ref="B24:C24"/>
    <mergeCell ref="B26:C26"/>
    <mergeCell ref="B27:C27"/>
    <mergeCell ref="B28:C28"/>
    <mergeCell ref="B30:C30"/>
    <mergeCell ref="B31:C31"/>
    <mergeCell ref="B32:C32"/>
    <mergeCell ref="B92:E92"/>
    <mergeCell ref="B93:E93"/>
    <mergeCell ref="B94:E94"/>
    <mergeCell ref="C91:E91"/>
    <mergeCell ref="B86:C86"/>
    <mergeCell ref="B87:C87"/>
    <mergeCell ref="B88:C88"/>
    <mergeCell ref="B90:C90"/>
    <mergeCell ref="B97:E97"/>
    <mergeCell ref="B95:E95"/>
    <mergeCell ref="B98:E98"/>
    <mergeCell ref="B99:E99"/>
    <mergeCell ref="B100:E100"/>
    <mergeCell ref="B80:C80"/>
    <mergeCell ref="B45:D45"/>
    <mergeCell ref="B47:D47"/>
    <mergeCell ref="B49:D49"/>
    <mergeCell ref="B57:C57"/>
    <mergeCell ref="B76:C76"/>
    <mergeCell ref="D72:F72"/>
    <mergeCell ref="B48:D48"/>
    <mergeCell ref="A65:D65"/>
    <mergeCell ref="A1:H1"/>
    <mergeCell ref="D71:F71"/>
    <mergeCell ref="D70:G70"/>
    <mergeCell ref="A70:B70"/>
    <mergeCell ref="B52:D52"/>
    <mergeCell ref="B54:D54"/>
    <mergeCell ref="B55:D55"/>
    <mergeCell ref="B56:D56"/>
    <mergeCell ref="B59:D59"/>
    <mergeCell ref="B60:D60"/>
    <mergeCell ref="B61:D61"/>
    <mergeCell ref="B62:D62"/>
    <mergeCell ref="B63:D63"/>
    <mergeCell ref="B64:D64"/>
    <mergeCell ref="B102:E102"/>
    <mergeCell ref="A106:H106"/>
    <mergeCell ref="A25:C25"/>
    <mergeCell ref="A29:C29"/>
    <mergeCell ref="A33:C33"/>
    <mergeCell ref="A39:C39"/>
    <mergeCell ref="B34:C34"/>
    <mergeCell ref="B35:C35"/>
    <mergeCell ref="B36:C36"/>
    <mergeCell ref="B41:D41"/>
    <mergeCell ref="B42:D42"/>
    <mergeCell ref="B43:D43"/>
    <mergeCell ref="B44:D44"/>
    <mergeCell ref="B77:C77"/>
    <mergeCell ref="B78:C78"/>
    <mergeCell ref="B79:C79"/>
  </mergeCells>
  <dataValidations count="3">
    <dataValidation allowBlank="1" showInputMessage="1" showErrorMessage="1" promptTitle="unit price" prompt="enter cost per month_x000a_" sqref="G97"/>
    <dataValidation allowBlank="1" showInputMessage="1" showErrorMessage="1" promptTitle="Unit in month" prompt="Enter months (duration of survey)_x000a_ " sqref="F97:F99"/>
    <dataValidation type="decimal" allowBlank="1" showErrorMessage="1" error="enter 0-12 only_x000a_" sqref="D6:D22">
      <formula1>0</formula1>
      <formula2>12</formula2>
    </dataValidation>
  </dataValidations>
  <pageMargins left="0.7" right="0.7" top="0.75" bottom="0.75" header="0.3" footer="0.3"/>
  <pageSetup scale="53" orientation="portrait" r:id="rId1"/>
  <rowBreaks count="1" manualBreakCount="1">
    <brk id="6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view="pageLayout" zoomScaleNormal="100" workbookViewId="0">
      <selection activeCell="C13" sqref="C13"/>
    </sheetView>
  </sheetViews>
  <sheetFormatPr defaultRowHeight="15" x14ac:dyDescent="0.25"/>
  <cols>
    <col min="1" max="1" width="23.42578125" customWidth="1"/>
  </cols>
  <sheetData>
    <row r="1" spans="1:16" ht="15.75" thickBot="1" x14ac:dyDescent="0.3">
      <c r="A1" s="918" t="s">
        <v>363</v>
      </c>
      <c r="B1" s="918"/>
      <c r="C1" s="918"/>
      <c r="D1" s="918"/>
      <c r="E1" s="918"/>
      <c r="F1" s="918"/>
      <c r="G1" s="918"/>
      <c r="H1" s="918"/>
      <c r="I1" s="918"/>
      <c r="J1" s="918"/>
      <c r="K1" s="918"/>
      <c r="L1" s="918"/>
      <c r="M1" s="918"/>
      <c r="N1" s="918"/>
      <c r="O1" s="918"/>
      <c r="P1" s="918"/>
    </row>
    <row r="2" spans="1:16" ht="16.5" thickTop="1" thickBot="1" x14ac:dyDescent="0.3">
      <c r="A2" s="681" t="s">
        <v>271</v>
      </c>
      <c r="B2" s="919" t="s">
        <v>272</v>
      </c>
      <c r="C2" s="920"/>
      <c r="D2" s="920"/>
      <c r="E2" s="920"/>
      <c r="F2" s="920"/>
      <c r="G2" s="920"/>
      <c r="H2" s="920"/>
      <c r="I2" s="920"/>
      <c r="J2" s="920"/>
      <c r="K2" s="920"/>
      <c r="L2" s="920"/>
      <c r="M2" s="920"/>
      <c r="N2" s="920"/>
      <c r="O2" s="920"/>
      <c r="P2" s="921"/>
    </row>
    <row r="3" spans="1:16" ht="16.5" thickTop="1" thickBot="1" x14ac:dyDescent="0.3">
      <c r="A3" s="682"/>
      <c r="B3" s="922">
        <v>2017</v>
      </c>
      <c r="C3" s="923"/>
      <c r="D3" s="923"/>
      <c r="E3" s="923"/>
      <c r="F3" s="923"/>
      <c r="G3" s="923"/>
      <c r="H3" s="923"/>
      <c r="I3" s="923"/>
      <c r="J3" s="923"/>
      <c r="K3" s="923"/>
      <c r="L3" s="922">
        <v>2018</v>
      </c>
      <c r="M3" s="923"/>
      <c r="N3" s="923"/>
      <c r="O3" s="923"/>
      <c r="P3" s="924"/>
    </row>
    <row r="4" spans="1:16" ht="32.25" customHeight="1" thickTop="1" thickBot="1" x14ac:dyDescent="0.3">
      <c r="A4" s="683"/>
      <c r="B4" s="684" t="s">
        <v>273</v>
      </c>
      <c r="C4" s="685" t="s">
        <v>274</v>
      </c>
      <c r="D4" s="685" t="s">
        <v>275</v>
      </c>
      <c r="E4" s="685" t="s">
        <v>276</v>
      </c>
      <c r="F4" s="685" t="s">
        <v>277</v>
      </c>
      <c r="G4" s="685" t="s">
        <v>278</v>
      </c>
      <c r="H4" s="685" t="s">
        <v>279</v>
      </c>
      <c r="I4" s="685" t="s">
        <v>280</v>
      </c>
      <c r="J4" s="925" t="s">
        <v>281</v>
      </c>
      <c r="K4" s="926"/>
      <c r="L4" s="685" t="s">
        <v>282</v>
      </c>
      <c r="M4" s="685" t="s">
        <v>283</v>
      </c>
      <c r="N4" s="685" t="s">
        <v>284</v>
      </c>
      <c r="O4" s="685" t="s">
        <v>273</v>
      </c>
      <c r="P4" s="685" t="s">
        <v>274</v>
      </c>
    </row>
    <row r="5" spans="1:16" ht="31.5" thickTop="1" thickBot="1" x14ac:dyDescent="0.3">
      <c r="A5" s="686" t="s">
        <v>285</v>
      </c>
      <c r="B5" s="687" t="s">
        <v>286</v>
      </c>
      <c r="C5" s="687"/>
      <c r="D5" s="687"/>
      <c r="E5" s="687"/>
      <c r="F5" s="687"/>
      <c r="G5" s="687"/>
      <c r="H5" s="687"/>
      <c r="I5" s="687"/>
      <c r="J5" s="916"/>
      <c r="K5" s="917"/>
      <c r="L5" s="687"/>
      <c r="M5" s="687"/>
      <c r="N5" s="687"/>
      <c r="O5" s="687"/>
      <c r="P5" s="687"/>
    </row>
    <row r="6" spans="1:16" ht="31.5" thickTop="1" thickBot="1" x14ac:dyDescent="0.3">
      <c r="A6" s="686" t="s">
        <v>287</v>
      </c>
      <c r="B6" s="687"/>
      <c r="C6" s="687" t="s">
        <v>286</v>
      </c>
      <c r="D6" s="687"/>
      <c r="E6" s="687"/>
      <c r="F6" s="687"/>
      <c r="G6" s="687"/>
      <c r="H6" s="687"/>
      <c r="I6" s="687"/>
      <c r="J6" s="916"/>
      <c r="K6" s="917"/>
      <c r="L6" s="687"/>
      <c r="M6" s="687"/>
      <c r="N6" s="687"/>
      <c r="O6" s="687"/>
      <c r="P6" s="687"/>
    </row>
    <row r="7" spans="1:16" ht="16.5" thickTop="1" thickBot="1" x14ac:dyDescent="0.3">
      <c r="A7" s="686" t="s">
        <v>288</v>
      </c>
      <c r="B7" s="687"/>
      <c r="C7" s="687" t="s">
        <v>286</v>
      </c>
      <c r="D7" s="687"/>
      <c r="E7" s="687"/>
      <c r="F7" s="687"/>
      <c r="G7" s="687"/>
      <c r="H7" s="687"/>
      <c r="I7" s="687"/>
      <c r="J7" s="916"/>
      <c r="K7" s="917"/>
      <c r="L7" s="687"/>
      <c r="M7" s="687"/>
      <c r="N7" s="687"/>
      <c r="O7" s="687"/>
      <c r="P7" s="687"/>
    </row>
    <row r="8" spans="1:16" ht="31.5" thickTop="1" thickBot="1" x14ac:dyDescent="0.3">
      <c r="A8" s="686" t="s">
        <v>289</v>
      </c>
      <c r="B8" s="687"/>
      <c r="C8" s="687" t="s">
        <v>286</v>
      </c>
      <c r="D8" s="687" t="s">
        <v>286</v>
      </c>
      <c r="E8" s="687"/>
      <c r="F8" s="687"/>
      <c r="G8" s="687"/>
      <c r="H8" s="687"/>
      <c r="I8" s="687"/>
      <c r="J8" s="916"/>
      <c r="K8" s="917"/>
      <c r="L8" s="687"/>
      <c r="M8" s="687"/>
      <c r="N8" s="687"/>
      <c r="O8" s="687"/>
      <c r="P8" s="687"/>
    </row>
    <row r="9" spans="1:16" ht="31.5" thickTop="1" thickBot="1" x14ac:dyDescent="0.3">
      <c r="A9" s="686" t="s">
        <v>290</v>
      </c>
      <c r="B9" s="687"/>
      <c r="C9" s="687"/>
      <c r="D9" s="687" t="s">
        <v>286</v>
      </c>
      <c r="E9" s="687" t="s">
        <v>286</v>
      </c>
      <c r="F9" s="687"/>
      <c r="G9" s="687"/>
      <c r="H9" s="687"/>
      <c r="I9" s="687"/>
      <c r="J9" s="916"/>
      <c r="K9" s="917"/>
      <c r="L9" s="687"/>
      <c r="M9" s="687"/>
      <c r="N9" s="687"/>
      <c r="O9" s="687"/>
      <c r="P9" s="687"/>
    </row>
    <row r="10" spans="1:16" ht="16.5" thickTop="1" thickBot="1" x14ac:dyDescent="0.3">
      <c r="A10" s="686" t="s">
        <v>291</v>
      </c>
      <c r="B10" s="687"/>
      <c r="C10" s="687"/>
      <c r="D10" s="687"/>
      <c r="E10" s="687" t="s">
        <v>286</v>
      </c>
      <c r="F10" s="687"/>
      <c r="G10" s="687"/>
      <c r="H10" s="687"/>
      <c r="I10" s="687"/>
      <c r="J10" s="916"/>
      <c r="K10" s="917"/>
      <c r="L10" s="687"/>
      <c r="M10" s="687"/>
      <c r="N10" s="687"/>
      <c r="O10" s="687"/>
      <c r="P10" s="687"/>
    </row>
    <row r="11" spans="1:16" ht="16.5" thickTop="1" thickBot="1" x14ac:dyDescent="0.3">
      <c r="A11" s="686" t="s">
        <v>292</v>
      </c>
      <c r="B11" s="687" t="s">
        <v>286</v>
      </c>
      <c r="C11" s="687" t="s">
        <v>286</v>
      </c>
      <c r="D11" s="687" t="s">
        <v>286</v>
      </c>
      <c r="E11" s="687" t="s">
        <v>286</v>
      </c>
      <c r="F11" s="687"/>
      <c r="G11" s="687"/>
      <c r="H11" s="687"/>
      <c r="I11" s="687"/>
      <c r="J11" s="916"/>
      <c r="K11" s="917"/>
      <c r="L11" s="687"/>
      <c r="M11" s="687"/>
      <c r="N11" s="687"/>
      <c r="O11" s="687"/>
      <c r="P11" s="687"/>
    </row>
    <row r="12" spans="1:16" ht="16.5" thickTop="1" thickBot="1" x14ac:dyDescent="0.3">
      <c r="A12" s="686" t="s">
        <v>303</v>
      </c>
      <c r="B12" s="687"/>
      <c r="C12" s="687" t="s">
        <v>286</v>
      </c>
      <c r="D12" s="687" t="s">
        <v>286</v>
      </c>
      <c r="E12" s="687" t="s">
        <v>286</v>
      </c>
      <c r="F12" s="687"/>
      <c r="G12" s="687"/>
      <c r="H12" s="687"/>
      <c r="I12" s="687"/>
      <c r="J12" s="916"/>
      <c r="K12" s="917"/>
      <c r="L12" s="687"/>
      <c r="M12" s="687"/>
      <c r="N12" s="687"/>
      <c r="O12" s="687"/>
      <c r="P12" s="687"/>
    </row>
    <row r="13" spans="1:16" ht="61.5" thickTop="1" thickBot="1" x14ac:dyDescent="0.3">
      <c r="A13" s="686" t="s">
        <v>302</v>
      </c>
      <c r="B13" s="687"/>
      <c r="C13" s="687"/>
      <c r="D13" s="687"/>
      <c r="E13" s="687" t="s">
        <v>286</v>
      </c>
      <c r="F13" s="687" t="s">
        <v>286</v>
      </c>
      <c r="G13" s="687" t="s">
        <v>286</v>
      </c>
      <c r="H13" s="687"/>
      <c r="I13" s="687"/>
      <c r="J13" s="916"/>
      <c r="K13" s="917"/>
      <c r="L13" s="687"/>
      <c r="M13" s="687"/>
      <c r="N13" s="687"/>
      <c r="O13" s="687"/>
      <c r="P13" s="687"/>
    </row>
    <row r="14" spans="1:16" ht="16.5" thickTop="1" thickBot="1" x14ac:dyDescent="0.3">
      <c r="A14" s="686" t="s">
        <v>293</v>
      </c>
      <c r="B14" s="687"/>
      <c r="C14" s="687"/>
      <c r="D14" s="687"/>
      <c r="E14" s="687"/>
      <c r="F14" s="687" t="s">
        <v>286</v>
      </c>
      <c r="G14" s="687"/>
      <c r="H14" s="687"/>
      <c r="I14" s="687"/>
      <c r="J14" s="916"/>
      <c r="K14" s="917"/>
      <c r="L14" s="687"/>
      <c r="M14" s="687"/>
      <c r="N14" s="687"/>
      <c r="O14" s="687"/>
      <c r="P14" s="687"/>
    </row>
    <row r="15" spans="1:16" ht="31.5" thickTop="1" thickBot="1" x14ac:dyDescent="0.3">
      <c r="A15" s="686" t="s">
        <v>294</v>
      </c>
      <c r="B15" s="687"/>
      <c r="C15" s="687" t="s">
        <v>286</v>
      </c>
      <c r="D15" s="687" t="s">
        <v>286</v>
      </c>
      <c r="E15" s="687" t="s">
        <v>286</v>
      </c>
      <c r="F15" s="687" t="s">
        <v>286</v>
      </c>
      <c r="G15" s="687" t="s">
        <v>286</v>
      </c>
      <c r="H15" s="687"/>
      <c r="I15" s="687"/>
      <c r="J15" s="916"/>
      <c r="K15" s="917"/>
      <c r="L15" s="687"/>
      <c r="M15" s="687"/>
      <c r="N15" s="687"/>
      <c r="O15" s="687"/>
      <c r="P15" s="687"/>
    </row>
    <row r="16" spans="1:16" ht="31.5" thickTop="1" thickBot="1" x14ac:dyDescent="0.3">
      <c r="A16" s="686" t="s">
        <v>295</v>
      </c>
      <c r="B16" s="687"/>
      <c r="C16" s="687"/>
      <c r="D16" s="687"/>
      <c r="E16" s="687"/>
      <c r="F16" s="687"/>
      <c r="G16" s="687" t="s">
        <v>286</v>
      </c>
      <c r="H16" s="687"/>
      <c r="I16" s="687"/>
      <c r="J16" s="916"/>
      <c r="K16" s="917"/>
      <c r="L16" s="687"/>
      <c r="M16" s="687"/>
      <c r="N16" s="687"/>
      <c r="O16" s="687"/>
      <c r="P16" s="687"/>
    </row>
    <row r="17" spans="1:16" ht="16.5" thickTop="1" thickBot="1" x14ac:dyDescent="0.3">
      <c r="A17" s="686" t="s">
        <v>296</v>
      </c>
      <c r="B17" s="687"/>
      <c r="C17" s="687"/>
      <c r="D17" s="687"/>
      <c r="E17" s="687"/>
      <c r="F17" s="687"/>
      <c r="G17" s="687"/>
      <c r="H17" s="687" t="s">
        <v>286</v>
      </c>
      <c r="I17" s="687" t="s">
        <v>286</v>
      </c>
      <c r="J17" s="916" t="s">
        <v>286</v>
      </c>
      <c r="K17" s="917"/>
      <c r="L17" s="687" t="s">
        <v>286</v>
      </c>
      <c r="M17" s="687" t="s">
        <v>286</v>
      </c>
      <c r="N17" s="687"/>
      <c r="O17" s="687"/>
      <c r="P17" s="687"/>
    </row>
    <row r="18" spans="1:16" ht="31.5" thickTop="1" thickBot="1" x14ac:dyDescent="0.3">
      <c r="A18" s="686" t="s">
        <v>297</v>
      </c>
      <c r="B18" s="687"/>
      <c r="C18" s="687"/>
      <c r="D18" s="687"/>
      <c r="E18" s="687"/>
      <c r="F18" s="687"/>
      <c r="G18" s="687"/>
      <c r="H18" s="687" t="s">
        <v>286</v>
      </c>
      <c r="I18" s="687" t="s">
        <v>286</v>
      </c>
      <c r="J18" s="916" t="s">
        <v>286</v>
      </c>
      <c r="K18" s="917"/>
      <c r="L18" s="687" t="s">
        <v>286</v>
      </c>
      <c r="M18" s="687" t="s">
        <v>286</v>
      </c>
      <c r="N18" s="687" t="s">
        <v>286</v>
      </c>
      <c r="O18" s="687"/>
      <c r="P18" s="687"/>
    </row>
    <row r="19" spans="1:16" ht="31.5" thickTop="1" thickBot="1" x14ac:dyDescent="0.3">
      <c r="A19" s="686" t="s">
        <v>298</v>
      </c>
      <c r="B19" s="687"/>
      <c r="C19" s="687"/>
      <c r="D19" s="687"/>
      <c r="E19" s="687"/>
      <c r="F19" s="687"/>
      <c r="G19" s="687"/>
      <c r="H19" s="687"/>
      <c r="I19" s="687"/>
      <c r="J19" s="916"/>
      <c r="K19" s="917"/>
      <c r="L19" s="687"/>
      <c r="M19" s="687"/>
      <c r="N19" s="687" t="s">
        <v>286</v>
      </c>
      <c r="O19" s="687" t="s">
        <v>286</v>
      </c>
      <c r="P19" s="687"/>
    </row>
    <row r="20" spans="1:16" ht="31.5" thickTop="1" thickBot="1" x14ac:dyDescent="0.3">
      <c r="A20" s="686" t="s">
        <v>299</v>
      </c>
      <c r="B20" s="687"/>
      <c r="C20" s="687"/>
      <c r="D20" s="687"/>
      <c r="E20" s="687"/>
      <c r="F20" s="687"/>
      <c r="G20" s="687"/>
      <c r="H20" s="687"/>
      <c r="I20" s="687"/>
      <c r="J20" s="916"/>
      <c r="K20" s="917"/>
      <c r="L20" s="687"/>
      <c r="M20" s="687"/>
      <c r="N20" s="687"/>
      <c r="O20" s="687" t="s">
        <v>286</v>
      </c>
      <c r="P20" s="687"/>
    </row>
    <row r="21" spans="1:16" ht="16.5" thickTop="1" thickBot="1" x14ac:dyDescent="0.3">
      <c r="A21" s="686" t="s">
        <v>300</v>
      </c>
      <c r="B21" s="687"/>
      <c r="C21" s="687"/>
      <c r="D21" s="687"/>
      <c r="E21" s="687"/>
      <c r="F21" s="687"/>
      <c r="G21" s="687"/>
      <c r="H21" s="687"/>
      <c r="I21" s="687"/>
      <c r="J21" s="916"/>
      <c r="K21" s="917"/>
      <c r="L21" s="687"/>
      <c r="M21" s="687"/>
      <c r="N21" s="687"/>
      <c r="O21" s="687"/>
      <c r="P21" s="687" t="s">
        <v>286</v>
      </c>
    </row>
    <row r="22" spans="1:16" ht="31.5" thickTop="1" thickBot="1" x14ac:dyDescent="0.3">
      <c r="A22" s="686" t="s">
        <v>301</v>
      </c>
      <c r="B22" s="687"/>
      <c r="C22" s="687"/>
      <c r="D22" s="687"/>
      <c r="E22" s="687"/>
      <c r="F22" s="687"/>
      <c r="G22" s="687"/>
      <c r="H22" s="687"/>
      <c r="I22" s="687"/>
      <c r="J22" s="916"/>
      <c r="K22" s="917"/>
      <c r="L22" s="687"/>
      <c r="M22" s="687"/>
      <c r="N22" s="687"/>
      <c r="O22" s="687"/>
      <c r="P22" s="687" t="s">
        <v>286</v>
      </c>
    </row>
    <row r="23" spans="1:16" ht="15.75" thickTop="1" x14ac:dyDescent="0.25"/>
  </sheetData>
  <mergeCells count="23">
    <mergeCell ref="J18:K18"/>
    <mergeCell ref="J19:K19"/>
    <mergeCell ref="J20:K20"/>
    <mergeCell ref="J21:K21"/>
    <mergeCell ref="J22:K22"/>
    <mergeCell ref="J17:K17"/>
    <mergeCell ref="J6:K6"/>
    <mergeCell ref="J7:K7"/>
    <mergeCell ref="J8:K8"/>
    <mergeCell ref="J9:K9"/>
    <mergeCell ref="J10:K10"/>
    <mergeCell ref="J11:K11"/>
    <mergeCell ref="J12:K12"/>
    <mergeCell ref="J13:K13"/>
    <mergeCell ref="J14:K14"/>
    <mergeCell ref="J15:K15"/>
    <mergeCell ref="J16:K16"/>
    <mergeCell ref="J5:K5"/>
    <mergeCell ref="A1:P1"/>
    <mergeCell ref="B2:P2"/>
    <mergeCell ref="B3:K3"/>
    <mergeCell ref="L3:P3"/>
    <mergeCell ref="J4:K4"/>
  </mergeCells>
  <pageMargins left="0.7" right="0.7" top="0.75" bottom="0.75" header="0.3" footer="0.3"/>
  <pageSetup scale="7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ection xmlns="a24989ab-4e92-4b6a-9c47-6fe7dedfe29c">
      <Value>A INTRODUCTION</Value>
    </Section>
    <Status xmlns="a24989ab-4e92-4b6a-9c47-6fe7dedfe29c">Completed</Status>
    <Type_x0020_of_x0020_Appendix xmlns="a24989ab-4e92-4b6a-9c47-6fe7dedfe29c">Other/OTH</Type_x0020_of_x0020_Appendix>
    <Section_x0020_Author xmlns="a24989ab-4e92-4b6a-9c47-6fe7dedfe29c">
      <UserInfo>
        <DisplayName>Dong, Maxia (CDC/CGH/DGHA)</DisplayName>
        <AccountId>5017</AccountId>
        <AccountType/>
      </UserInfo>
    </Section_x0020_Author>
    <Notes0 xmlns="a24989ab-4e92-4b6a-9c47-6fe7dedfe29c" xsi:nil="true"/>
    <Next_x0020_Review_x0020_Due xmlns="a24989ab-4e92-4b6a-9c47-6fe7dedfe29c">2014-10-10T04:00:00+00:00</Next_x0020_Review_x0020_Due>
    <Group_x0020_Review_x0020_Date xmlns="a24989ab-4e92-4b6a-9c47-6fe7dedfe29c">2014-09-08T04:00:00+00:00</Group_x0020_Review_x0020_Date>
    <Referenced_x0020_in_x0020_Narrative_x0028_s_x0029_ xmlns="a24989ab-4e92-4b6a-9c47-6fe7dedfe29c">
      <Value>3</Value>
    </Referenced_x0020_in_x0020_Narrative_x0028_s_x0029_>
    <Ready_x0020_for_x0020_Review_x003f_ xmlns="a24989ab-4e92-4b6a-9c47-6fe7dedfe29c">Yes—Ready for ADS Review</Ready_x0020_for_x0020_Review_x003f_>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CCC807EC7CFC347B85DAC9A191D97C9" ma:contentTypeVersion="26" ma:contentTypeDescription="Create a new document." ma:contentTypeScope="" ma:versionID="ed50c8724b7094f12c1717c7db73f7f9">
  <xsd:schema xmlns:xsd="http://www.w3.org/2001/XMLSchema" xmlns:xs="http://www.w3.org/2001/XMLSchema" xmlns:p="http://schemas.microsoft.com/office/2006/metadata/properties" xmlns:ns1="a24989ab-4e92-4b6a-9c47-6fe7dedfe29c" targetNamespace="http://schemas.microsoft.com/office/2006/metadata/properties" ma:root="true" ma:fieldsID="27ccedef6a4da8563e3e3f56f525c2e9" ns1:_="">
    <xsd:import namespace="a24989ab-4e92-4b6a-9c47-6fe7dedfe29c"/>
    <xsd:element name="properties">
      <xsd:complexType>
        <xsd:sequence>
          <xsd:element name="documentManagement">
            <xsd:complexType>
              <xsd:all>
                <xsd:element ref="ns1:Section" minOccurs="0"/>
                <xsd:element ref="ns1:Type_x0020_of_x0020_Appendix" minOccurs="0"/>
                <xsd:element ref="ns1:Status" minOccurs="0"/>
                <xsd:element ref="ns1:Section_x0020_Author" minOccurs="0"/>
                <xsd:element ref="ns1:Notes0" minOccurs="0"/>
                <xsd:element ref="ns1:Next_x0020_Review_x0020_Due" minOccurs="0"/>
                <xsd:element ref="ns1:Group_x0020_Review_x0020_Date" minOccurs="0"/>
                <xsd:element ref="ns1:Referenced_x0020_in_x0020_Narrative_x0028_s_x0029_" minOccurs="0"/>
                <xsd:element ref="ns1:Ready_x0020_for_x0020_Review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4989ab-4e92-4b6a-9c47-6fe7dedfe29c" elementFormDefault="qualified">
    <xsd:import namespace="http://schemas.microsoft.com/office/2006/documentManagement/types"/>
    <xsd:import namespace="http://schemas.microsoft.com/office/infopath/2007/PartnerControls"/>
    <xsd:element name="Section" ma:index="0" nillable="true" ma:displayName="Section(s) Referenced In" ma:internalName="Section">
      <xsd:complexType>
        <xsd:complexContent>
          <xsd:extension base="dms:MultiChoice">
            <xsd:sequence>
              <xsd:element name="Value" maxOccurs="unbounded" minOccurs="0" nillable="true">
                <xsd:simpleType>
                  <xsd:restriction base="dms:Choice">
                    <xsd:enumeration value="A INTRODUCTION"/>
                    <xsd:enumeration value="B SURVEY PREPARATION"/>
                    <xsd:enumeration value="C SURVEY IMPLEMENTATION AND QA"/>
                    <xsd:enumeration value="D DATA ANALYSIS AND USE"/>
                  </xsd:restriction>
                </xsd:simpleType>
              </xsd:element>
            </xsd:sequence>
          </xsd:extension>
        </xsd:complexContent>
      </xsd:complexType>
    </xsd:element>
    <xsd:element name="Type_x0020_of_x0020_Appendix" ma:index="1" nillable="true" ma:displayName="Type of Appendix" ma:format="RadioButtons" ma:internalName="Type_x0020_of_x0020_Appendix">
      <xsd:simpleType>
        <xsd:restriction base="dms:Choice">
          <xsd:enumeration value="Checklists/CHK"/>
          <xsd:enumeration value="Forms/FRM"/>
          <xsd:enumeration value="Figures/FIG"/>
          <xsd:enumeration value="Tables/TAB"/>
          <xsd:enumeration value="Graphics/GRP"/>
          <xsd:enumeration value="Consents/CON"/>
          <xsd:enumeration value="Sample Reports/REP"/>
          <xsd:enumeration value="Inventory/INV"/>
          <xsd:enumeration value="Protocols/PRO"/>
          <xsd:enumeration value="Sample Statistical Commands/STA"/>
          <xsd:enumeration value="Other/OTH"/>
        </xsd:restriction>
      </xsd:simpleType>
    </xsd:element>
    <xsd:element name="Status" ma:index="4" nillable="true" ma:displayName="Status" ma:format="Dropdown" ma:internalName="Status">
      <xsd:simpleType>
        <xsd:restriction base="dms:Choice">
          <xsd:enumeration value="Not Ready (Placeholder)"/>
          <xsd:enumeration value="Not Ready (Need Help Dev.)"/>
          <xsd:enumeration value="Draft In Progress"/>
          <xsd:enumeration value="Completed"/>
        </xsd:restriction>
      </xsd:simpleType>
    </xsd:element>
    <xsd:element name="Section_x0020_Author" ma:index="5" nillable="true" ma:displayName="Author" ma:description="Click the address book icon and enter the author's last name or CDC user ID and select enter to add a person's name from the address book. (No need to select an organization or group type.)" ma:list="UserInfo" ma:SharePointGroup="0" ma:internalName="Section_x0020_Auth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otes0" ma:index="6" nillable="true" ma:displayName="Notes" ma:internalName="Notes0">
      <xsd:simpleType>
        <xsd:restriction base="dms:Note">
          <xsd:maxLength value="255"/>
        </xsd:restriction>
      </xsd:simpleType>
    </xsd:element>
    <xsd:element name="Next_x0020_Review_x0020_Due" ma:index="13" nillable="true" ma:displayName="Next Review Due" ma:format="DateOnly" ma:internalName="Next_x0020_Review_x0020_Due">
      <xsd:simpleType>
        <xsd:restriction base="dms:DateTime"/>
      </xsd:simpleType>
    </xsd:element>
    <xsd:element name="Group_x0020_Review_x0020_Date" ma:index="14" nillable="true" ma:displayName="Group Review Date" ma:format="DateOnly" ma:internalName="Group_x0020_Review_x0020_Date">
      <xsd:simpleType>
        <xsd:restriction base="dms:DateTime"/>
      </xsd:simpleType>
    </xsd:element>
    <xsd:element name="Referenced_x0020_in_x0020_Narrative_x0028_s_x0029_" ma:index="15" nillable="true" ma:displayName="Referenced in Narrative(s)" ma:list="{c563b741-c150-4c6d-94b5-c767dd261c59}" ma:internalName="Referenced_x0020_in_x0020_Narrative_x0028_s_x0029_" ma:showField="Title">
      <xsd:complexType>
        <xsd:complexContent>
          <xsd:extension base="dms:MultiChoiceLookup">
            <xsd:sequence>
              <xsd:element name="Value" type="dms:Lookup" maxOccurs="unbounded" minOccurs="0" nillable="true"/>
            </xsd:sequence>
          </xsd:extension>
        </xsd:complexContent>
      </xsd:complexType>
    </xsd:element>
    <xsd:element name="Ready_x0020_for_x0020_Review_x003f_" ma:index="16" nillable="true" ma:displayName="Ready for Review?" ma:format="Dropdown" ma:internalName="Ready_x0020_for_x0020_Review_x003f_">
      <xsd:simpleType>
        <xsd:restriction base="dms:Choice">
          <xsd:enumeration value="Already Group Reviewed"/>
          <xsd:enumeration value="Already Reviewed by Technical Editor"/>
          <xsd:enumeration value="No—Not Ready for Review"/>
          <xsd:enumeration value="Yes—Ready for Group Review"/>
          <xsd:enumeration value="Yes—Ready for Task Lead Review"/>
          <xsd:enumeration value="Yes—Ready for External Review"/>
          <xsd:enumeration value="Yes—Ready for Technical Editor"/>
          <xsd:enumeration value="Yes—Ready for ADS Review"/>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3" ma:displayName="Name of Appendix"/>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19BE4F-4024-406A-A46A-2FB24152B362}">
  <ds:schemaRef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www.w3.org/XML/1998/namespace"/>
    <ds:schemaRef ds:uri="http://schemas.microsoft.com/office/2006/metadata/properties"/>
    <ds:schemaRef ds:uri="a24989ab-4e92-4b6a-9c47-6fe7dedfe29c"/>
    <ds:schemaRef ds:uri="http://purl.org/dc/dcmitype/"/>
    <ds:schemaRef ds:uri="http://purl.org/dc/terms/"/>
  </ds:schemaRefs>
</ds:datastoreItem>
</file>

<file path=customXml/itemProps2.xml><?xml version="1.0" encoding="utf-8"?>
<ds:datastoreItem xmlns:ds="http://schemas.openxmlformats.org/officeDocument/2006/customXml" ds:itemID="{53841774-DDFE-47FC-BE97-259F5AB577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4989ab-4e92-4b6a-9c47-6fe7dedfe2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9596BF-5C22-4BE9-A1F4-BA3CC9930CF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Budget Calculator Template</vt:lpstr>
      <vt:lpstr>Sample Budget for RDS</vt:lpstr>
      <vt:lpstr>Gantt Chart Survey Timeline</vt:lpstr>
      <vt:lpstr>'Budget Calculator Template'!Print_Area</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 INTRO Planning Sample Budget OTH</dc:title>
  <dc:creator>mfd7@cdc.gov</dc:creator>
  <cp:keywords>Budget Template Calculator, e version</cp:keywords>
  <cp:lastModifiedBy>Hakim, Avi (CDC/CGH/DGHT)</cp:lastModifiedBy>
  <cp:lastPrinted>2017-09-28T14:16:27Z</cp:lastPrinted>
  <dcterms:created xsi:type="dcterms:W3CDTF">2013-10-04T17:05:00Z</dcterms:created>
  <dcterms:modified xsi:type="dcterms:W3CDTF">2017-10-20T15:24:09Z</dcterms:modified>
  <cp:category>BBS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0x0101005CCC807EC7CFC347B85DAC9A191D97C9</vt:lpwstr>
  </property>
  <property fmtid="{D5CDD505-2E9C-101B-9397-08002B2CF9AE}" pid="3" name="Ready to Review on">
    <vt:filetime>2014-06-30T04:00:00Z</vt:filetime>
  </property>
  <property fmtid="{D5CDD505-2E9C-101B-9397-08002B2CF9AE}" pid="4" name="Appendix Assigned To">
    <vt:lpwstr/>
  </property>
  <property fmtid="{D5CDD505-2E9C-101B-9397-08002B2CF9AE}" pid="5" name="Link">
    <vt:lpwstr>30;#</vt:lpwstr>
  </property>
</Properties>
</file>