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worldhealthorg.sharepoint.com/sites/CAP/Shared Documents/NAPHS/Toos &amp; guides/04 NAPHS tool/"/>
    </mc:Choice>
  </mc:AlternateContent>
  <xr:revisionPtr revIDLastSave="66" documentId="8_{66DFEC0B-CF18-4805-A694-CBBBAD235A9C}" xr6:coauthVersionLast="47" xr6:coauthVersionMax="47" xr10:uidLastSave="{6B651F64-6656-454C-928B-E58CF7801DE3}"/>
  <bookViews>
    <workbookView xWindow="-98" yWindow="-98" windowWidth="20715" windowHeight="13155" firstSheet="3" activeTab="5" xr2:uid="{AD0DFBFD-4D6B-43D9-A356-91293B07D718}"/>
  </bookViews>
  <sheets>
    <sheet name="reference_tables" sheetId="10" state="hidden" r:id="rId1"/>
    <sheet name="Инструкции" sheetId="65" r:id="rId2"/>
    <sheet name="1_установка" sheetId="63" r:id="rId3"/>
    <sheet name="НПДБЗ" sheetId="49" r:id="rId4"/>
    <sheet name="Информационная панель &quot;Бюджет&quot;" sheetId="61" r:id="rId5"/>
    <sheet name="Информационная панель &quot;Осуществ" sheetId="62" r:id="rId6"/>
  </sheets>
  <externalReferences>
    <externalReference r:id="rId7"/>
    <externalReference r:id="rId8"/>
    <externalReference r:id="rId9"/>
    <externalReference r:id="rId10"/>
  </externalReferences>
  <definedNames>
    <definedName name="_xlnm._FilterDatabase" localSheetId="3" hidden="1">НПДБЗ!$A$2:$Y$68</definedName>
    <definedName name="_MainList" localSheetId="1">INDEX(#REF!,0,MATCH(INDEX(#REF!,COLUMN()-COLUMN(#REF!)),#REF!,0))</definedName>
    <definedName name="_MainList">INDEX(#REF!,0,MATCH(INDEX(#REF!,COLUMN()-COLUMN(#REF!)),#REF!,0))</definedName>
    <definedName name="_Source">INDEX(#REF!,1,1):INDEX(#REF!,COUNTA(#REF!))</definedName>
    <definedName name="_useList" localSheetId="1">INDEX(Инструкции!_MainList,1,1):INDEX(Инструкции!_MainList,COUNTA(Инструкции!_MainList))</definedName>
    <definedName name="_useList">INDEX(_MainList,1,1):INDEX(_MainList,COUNTA(_MainList))</definedName>
    <definedName name="cap_01">[1]!Table2[cap_01_list]</definedName>
    <definedName name="cap_02">[1]!Table3[cap_02_list]</definedName>
    <definedName name="cap_03">[1]!Table4[cap_03_list]</definedName>
    <definedName name="cap_04">[1]!Table5[cap_04_list]</definedName>
    <definedName name="cap_05">[1]!Table6[cap_05_list]</definedName>
    <definedName name="cap_06">[1]!Table7[cap_06_list]</definedName>
    <definedName name="cap_07">[1]!Table8[cap_07_list]</definedName>
    <definedName name="cap_08">[1]!Table9[cap_08_list]</definedName>
    <definedName name="cap_09">[1]!Table10[cap_09_list]</definedName>
    <definedName name="cap_10">[1]!Table11[cap_10_list]</definedName>
    <definedName name="cap_11">[1]!Table12[cap_11_list]</definedName>
    <definedName name="cap_12">[1]!Table13[cap_12_list]</definedName>
    <definedName name="cap_13">[1]!Table14[cap_13_list]</definedName>
    <definedName name="cap_14">[1]!Table15[cap_14_list]</definedName>
    <definedName name="cap_15">[1]!Table16[cap_15_list]</definedName>
    <definedName name="cap_16">[1]!Table17[cap_16_list]</definedName>
    <definedName name="cap_17">[1]!Table18[cap_17_list]</definedName>
    <definedName name="cap_18">[1]!Table19[cap_18_list]</definedName>
    <definedName name="cap_19">[1]!Table20[cap_19_list]</definedName>
    <definedName name="Capacities">[1]!Table1[Capacities]</definedName>
    <definedName name="ExtraDaysFar" localSheetId="1">'[4]Basic Inputs'!$D$67</definedName>
    <definedName name="ExtraDaysFar">'[2]Basic Inputs'!$D$67</definedName>
  </definedNames>
  <calcPr calcId="191028"/>
  <pivotCaches>
    <pivotCache cacheId="4"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0" l="1"/>
  <c r="O4" i="49"/>
  <c r="Z4" i="49"/>
  <c r="G4" i="49"/>
  <c r="AC120" i="10"/>
  <c r="AC142" i="10"/>
  <c r="AC141" i="10"/>
  <c r="AC140" i="10"/>
  <c r="AC139" i="10"/>
  <c r="AC137" i="10"/>
  <c r="AC138" i="10" s="1"/>
  <c r="AC134" i="10"/>
  <c r="AC135" i="10" s="1"/>
  <c r="AC136" i="10" s="1"/>
  <c r="AC131" i="10"/>
  <c r="AC132" i="10" s="1"/>
  <c r="AC133" i="10" s="1"/>
  <c r="AC128" i="10"/>
  <c r="AC129" i="10" s="1"/>
  <c r="AC130" i="10" s="1"/>
  <c r="AC125" i="10"/>
  <c r="AC126" i="10" s="1"/>
  <c r="AC127" i="10" s="1"/>
  <c r="AC123" i="10"/>
  <c r="AC124" i="10" s="1"/>
  <c r="AC121" i="10"/>
  <c r="AC122" i="10" s="1"/>
  <c r="AC114" i="10"/>
  <c r="AC115" i="10" s="1"/>
  <c r="AC116" i="10" s="1"/>
  <c r="AC117" i="10" s="1"/>
  <c r="AC118" i="10" s="1"/>
  <c r="AC119" i="10" s="1"/>
  <c r="AC112" i="10"/>
  <c r="AC113" i="10" s="1"/>
  <c r="AC109" i="10"/>
  <c r="AC110" i="10" s="1"/>
  <c r="AC111" i="10" s="1"/>
  <c r="AC107" i="10"/>
  <c r="AC108" i="10" s="1"/>
  <c r="AC105" i="10"/>
  <c r="AC106" i="10" s="1"/>
  <c r="AC103" i="10"/>
  <c r="AC104" i="10" s="1"/>
  <c r="AC100" i="10"/>
  <c r="AC101" i="10" s="1"/>
  <c r="AC102" i="10" s="1"/>
  <c r="AC97" i="10"/>
  <c r="AC98" i="10" s="1"/>
  <c r="AC99" i="10" s="1"/>
  <c r="AC94" i="10"/>
  <c r="AC95" i="10" s="1"/>
  <c r="AC96" i="10" s="1"/>
  <c r="AC93" i="10"/>
  <c r="AC91" i="10"/>
  <c r="AC90" i="10"/>
  <c r="AC87" i="10"/>
  <c r="AC88" i="10" s="1"/>
  <c r="AC89" i="10" s="1"/>
  <c r="AC86" i="10"/>
  <c r="AC85" i="10"/>
  <c r="AC84" i="10"/>
  <c r="AC80" i="10"/>
  <c r="AC81" i="10" s="1"/>
  <c r="AC82" i="10" s="1"/>
  <c r="AC83" i="10" s="1"/>
  <c r="AC77" i="10"/>
  <c r="AC78" i="10" s="1"/>
  <c r="AC79" i="10" s="1"/>
  <c r="AC74" i="10"/>
  <c r="AC75" i="10" s="1"/>
  <c r="AC76" i="10" s="1"/>
  <c r="AC73" i="10"/>
  <c r="AC72" i="10"/>
  <c r="AC71" i="10"/>
  <c r="AC70" i="10"/>
  <c r="AC69" i="10"/>
  <c r="AC68" i="10"/>
  <c r="AC67" i="10"/>
  <c r="AC66" i="10"/>
  <c r="AC65" i="10"/>
  <c r="AC64" i="10"/>
  <c r="AC63" i="10"/>
  <c r="AC62" i="10"/>
  <c r="AC61" i="10"/>
  <c r="AC60" i="10"/>
  <c r="AC59" i="10"/>
  <c r="AC58" i="10"/>
  <c r="AC57" i="10"/>
  <c r="AC56" i="10"/>
  <c r="AC55" i="10"/>
  <c r="AC54" i="10"/>
  <c r="AC53" i="10"/>
  <c r="AC52" i="10"/>
  <c r="AC51" i="10"/>
  <c r="AC50" i="10"/>
  <c r="AC49" i="10"/>
  <c r="AC48" i="10"/>
  <c r="AC47" i="10"/>
  <c r="AC46" i="10"/>
  <c r="AC45" i="10"/>
  <c r="AC44" i="10"/>
  <c r="AC43" i="10"/>
  <c r="AC42" i="10"/>
  <c r="AC41" i="10"/>
  <c r="AC40" i="10"/>
  <c r="AC39" i="10"/>
  <c r="AC38" i="10"/>
  <c r="AC37" i="10"/>
  <c r="AC36" i="10"/>
  <c r="AC35" i="10"/>
  <c r="AC34" i="10"/>
  <c r="AC33" i="10"/>
  <c r="AC31" i="10"/>
  <c r="AC32" i="10" s="1"/>
  <c r="AC30" i="10"/>
  <c r="AC29" i="10"/>
  <c r="AC28" i="10"/>
  <c r="AC27" i="10"/>
  <c r="AC25" i="10"/>
  <c r="AC26" i="10" s="1"/>
  <c r="AC22" i="10"/>
  <c r="AC23" i="10" s="1"/>
  <c r="AC24" i="10" s="1"/>
  <c r="AC18" i="10"/>
  <c r="AC19" i="10" s="1"/>
  <c r="AC20" i="10" s="1"/>
  <c r="AC21" i="10" s="1"/>
  <c r="AC16" i="10"/>
  <c r="AC17" i="10" s="1"/>
  <c r="AC14" i="10"/>
  <c r="AC15" i="10" s="1"/>
  <c r="AC12" i="10"/>
  <c r="AC13" i="10" s="1"/>
  <c r="AC10" i="10"/>
  <c r="AC11" i="10" s="1"/>
  <c r="AC6" i="10"/>
  <c r="AC7" i="10" s="1"/>
  <c r="AC8" i="10" s="1"/>
  <c r="AC9" i="10" s="1"/>
  <c r="AC5" i="10"/>
  <c r="AC2" i="10"/>
  <c r="AC3" i="10" s="1"/>
  <c r="AC4" i="10" s="1"/>
  <c r="Q2" i="10"/>
  <c r="S54" i="10"/>
  <c r="S53" i="10"/>
  <c r="S52" i="10"/>
  <c r="S51" i="10"/>
  <c r="U49" i="10"/>
  <c r="T49" i="10"/>
  <c r="S49" i="10"/>
  <c r="U48" i="10"/>
  <c r="T48" i="10"/>
  <c r="S48" i="10"/>
  <c r="U47" i="10"/>
  <c r="T47" i="10"/>
  <c r="S47" i="10"/>
  <c r="U46" i="10"/>
  <c r="T46" i="10"/>
  <c r="S46" i="10"/>
  <c r="T45" i="10"/>
  <c r="S45" i="10"/>
  <c r="T44" i="10"/>
  <c r="S44" i="10"/>
  <c r="W43" i="10"/>
  <c r="V43" i="10"/>
  <c r="U43" i="10"/>
  <c r="T43" i="10"/>
  <c r="S43" i="10"/>
  <c r="T42" i="10"/>
  <c r="S42" i="10"/>
  <c r="U41" i="10"/>
  <c r="T41" i="10"/>
  <c r="T40" i="10"/>
  <c r="S39" i="10"/>
  <c r="T38" i="10"/>
  <c r="S38" i="10"/>
  <c r="U37" i="10"/>
  <c r="T37" i="10"/>
  <c r="S37" i="10"/>
  <c r="U36" i="10"/>
  <c r="T36" i="10"/>
  <c r="S36" i="10"/>
  <c r="U35" i="10"/>
  <c r="T35" i="10"/>
  <c r="S35" i="10"/>
  <c r="U34" i="10"/>
  <c r="T34" i="10"/>
  <c r="S34" i="10"/>
  <c r="S33" i="10"/>
  <c r="V32" i="10"/>
  <c r="U32" i="10"/>
  <c r="T32" i="10"/>
  <c r="S32" i="10"/>
  <c r="V31" i="10"/>
  <c r="U31" i="10"/>
  <c r="T31" i="10"/>
  <c r="S31" i="10"/>
  <c r="U30" i="10"/>
  <c r="T30" i="10"/>
  <c r="S30" i="10"/>
  <c r="V29" i="10"/>
  <c r="U29" i="10"/>
  <c r="T29" i="10"/>
  <c r="S29" i="10"/>
  <c r="U28" i="10"/>
  <c r="T28" i="10"/>
  <c r="S28" i="10"/>
  <c r="T27" i="10"/>
  <c r="S27" i="10"/>
  <c r="T26" i="10"/>
  <c r="S26" i="10"/>
  <c r="U25" i="10"/>
  <c r="T25" i="10"/>
  <c r="S25" i="10"/>
  <c r="W24" i="10"/>
  <c r="V24" i="10"/>
  <c r="U24" i="10"/>
  <c r="T24" i="10"/>
  <c r="S24" i="10"/>
  <c r="U23" i="10"/>
  <c r="T23" i="10"/>
  <c r="S23" i="10"/>
  <c r="T22" i="10"/>
  <c r="S22" i="10"/>
  <c r="T20" i="10"/>
  <c r="S20" i="10"/>
  <c r="T19" i="10"/>
  <c r="S19" i="10"/>
  <c r="T18" i="10"/>
  <c r="S18" i="10"/>
  <c r="V17" i="10"/>
  <c r="U17" i="10"/>
  <c r="T17" i="10"/>
  <c r="S17" i="10"/>
  <c r="T16" i="10"/>
  <c r="S16" i="10"/>
  <c r="U16" i="10"/>
  <c r="S15" i="10"/>
  <c r="U14" i="10"/>
  <c r="T14" i="10"/>
  <c r="S14" i="10"/>
  <c r="T13" i="10"/>
  <c r="S13" i="10"/>
  <c r="V12" i="10"/>
  <c r="U12" i="10"/>
  <c r="T12" i="10"/>
  <c r="S12" i="10"/>
  <c r="T11" i="10"/>
  <c r="S11" i="10"/>
  <c r="U10" i="10"/>
  <c r="T10" i="10"/>
  <c r="S10" i="10"/>
  <c r="V9" i="10"/>
  <c r="U9" i="10"/>
  <c r="T9" i="10"/>
  <c r="S9" i="10"/>
  <c r="T8" i="10"/>
  <c r="S8" i="10"/>
  <c r="T7" i="10"/>
  <c r="S7" i="10"/>
  <c r="T6" i="10"/>
  <c r="S6" i="10"/>
  <c r="T5" i="10"/>
  <c r="S5" i="10"/>
  <c r="V4" i="10"/>
  <c r="U4" i="10"/>
  <c r="T4" i="10"/>
  <c r="S4" i="10"/>
  <c r="S3" i="10"/>
  <c r="U2" i="10"/>
  <c r="T2" i="10"/>
  <c r="S2" i="10"/>
  <c r="Q54" i="10"/>
  <c r="Q53" i="10"/>
  <c r="Q52" i="10"/>
  <c r="Q51" i="10"/>
  <c r="Q50" i="10"/>
  <c r="Q49" i="10"/>
  <c r="Q48" i="10"/>
  <c r="Q47" i="10"/>
  <c r="Q46" i="10"/>
  <c r="Q45" i="10"/>
  <c r="Q44" i="10"/>
  <c r="Q43" i="10"/>
  <c r="Q42" i="10"/>
  <c r="Q41" i="10"/>
  <c r="Q40"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Q8" i="10"/>
  <c r="Q7" i="10"/>
  <c r="Q6" i="10"/>
  <c r="Q5" i="10"/>
  <c r="Q4" i="10"/>
  <c r="Q3" i="10"/>
  <c r="P40" i="10"/>
  <c r="P41" i="10" s="1"/>
  <c r="P42" i="10" s="1"/>
  <c r="P43" i="10" s="1"/>
  <c r="P44" i="10" s="1"/>
  <c r="P45" i="10" s="1"/>
  <c r="P46" i="10" s="1"/>
  <c r="P47" i="10" s="1"/>
  <c r="P48" i="10" s="1"/>
  <c r="P49" i="10" s="1"/>
  <c r="P50" i="10" s="1"/>
  <c r="P51" i="10" s="1"/>
  <c r="P52" i="10" s="1"/>
  <c r="P53" i="10" s="1"/>
  <c r="P54" i="10" s="1"/>
  <c r="P21" i="10"/>
  <c r="P22" i="10" s="1"/>
  <c r="P23" i="10" s="1"/>
  <c r="P24" i="10" s="1"/>
  <c r="P25" i="10" s="1"/>
  <c r="P26" i="10" s="1"/>
  <c r="P27" i="10" s="1"/>
  <c r="P28" i="10" s="1"/>
  <c r="P29" i="10" s="1"/>
  <c r="P30" i="10" s="1"/>
  <c r="P31" i="10" s="1"/>
  <c r="P32" i="10" s="1"/>
  <c r="P33" i="10" s="1"/>
  <c r="P34" i="10" s="1"/>
  <c r="P35" i="10" s="1"/>
  <c r="P36" i="10" s="1"/>
  <c r="P37" i="10" s="1"/>
  <c r="P38" i="10" s="1"/>
  <c r="P39" i="10" s="1"/>
  <c r="P2" i="10"/>
  <c r="P3" i="10" s="1"/>
  <c r="P4" i="10" s="1"/>
  <c r="P5" i="10" s="1"/>
  <c r="P6" i="10" s="1"/>
  <c r="P7" i="10" s="1"/>
  <c r="P8" i="10" s="1"/>
  <c r="P9" i="10" s="1"/>
  <c r="P10" i="10" s="1"/>
  <c r="P11" i="10" s="1"/>
  <c r="P12" i="10" s="1"/>
  <c r="P13" i="10" s="1"/>
  <c r="P14" i="10" s="1"/>
  <c r="P15" i="10" s="1"/>
  <c r="P16" i="10" s="1"/>
  <c r="P17" i="10" s="1"/>
  <c r="P18" i="10" s="1"/>
  <c r="P19" i="10" s="1"/>
  <c r="P20" i="10" s="1"/>
  <c r="O100" i="49" l="1"/>
  <c r="O99" i="49"/>
  <c r="O98" i="49"/>
  <c r="O97" i="49"/>
  <c r="O96" i="49"/>
  <c r="O95" i="49"/>
  <c r="O94" i="49"/>
  <c r="O93" i="49"/>
  <c r="O92" i="49"/>
  <c r="O91" i="49"/>
  <c r="O90" i="49"/>
  <c r="O89" i="49"/>
  <c r="O88" i="49"/>
  <c r="O87" i="49"/>
  <c r="O86" i="49"/>
  <c r="O85" i="49"/>
  <c r="O84" i="49"/>
  <c r="O83" i="49"/>
  <c r="O82" i="49"/>
  <c r="O81" i="49"/>
  <c r="O80" i="49"/>
  <c r="O79" i="49"/>
  <c r="O78" i="49"/>
  <c r="O77" i="49"/>
  <c r="O76" i="49"/>
  <c r="O75" i="49"/>
  <c r="O74" i="49"/>
  <c r="O73" i="49"/>
  <c r="O72" i="49"/>
  <c r="O71" i="49"/>
  <c r="O70" i="49"/>
  <c r="O69" i="49"/>
  <c r="O68" i="49"/>
  <c r="O67"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8" i="49"/>
  <c r="O37" i="49"/>
  <c r="O36" i="49"/>
  <c r="O35" i="49"/>
  <c r="O34" i="49"/>
  <c r="O33" i="49"/>
  <c r="O32" i="49"/>
  <c r="O31" i="49"/>
  <c r="O30" i="49"/>
  <c r="O29" i="49"/>
  <c r="O28" i="49"/>
  <c r="O27" i="49"/>
  <c r="O26" i="49"/>
  <c r="O25" i="49"/>
  <c r="O24" i="49"/>
  <c r="O23" i="49"/>
  <c r="O22" i="49"/>
  <c r="O21" i="49"/>
  <c r="O20" i="49"/>
  <c r="O19" i="49"/>
  <c r="O18" i="49"/>
  <c r="O17" i="49"/>
  <c r="O16" i="49"/>
  <c r="O15" i="49"/>
  <c r="O14" i="49"/>
  <c r="O13" i="49"/>
  <c r="O12" i="49"/>
  <c r="O11" i="49"/>
  <c r="O10" i="49"/>
  <c r="O9" i="49"/>
  <c r="O8" i="49"/>
  <c r="O7" i="49"/>
  <c r="O6" i="49"/>
  <c r="O5" i="49"/>
  <c r="O3" i="49"/>
  <c r="Z100" i="49"/>
  <c r="Z99" i="49"/>
  <c r="Z98" i="49"/>
  <c r="Z97" i="49"/>
  <c r="Z96" i="49"/>
  <c r="Z95" i="49"/>
  <c r="Z94" i="49"/>
  <c r="Z93" i="49"/>
  <c r="Z92" i="49"/>
  <c r="Z91" i="49"/>
  <c r="Z90" i="49"/>
  <c r="Z89" i="49"/>
  <c r="Z88" i="49"/>
  <c r="Z87" i="49"/>
  <c r="Z86" i="49"/>
  <c r="Z85" i="49"/>
  <c r="Z84" i="49"/>
  <c r="Z83" i="49"/>
  <c r="Z82" i="49"/>
  <c r="Z81" i="49"/>
  <c r="Z80" i="49"/>
  <c r="Z79" i="49"/>
  <c r="Z78" i="49"/>
  <c r="Z77" i="49"/>
  <c r="Z76" i="49"/>
  <c r="Z75" i="49"/>
  <c r="Z74" i="49"/>
  <c r="Z73" i="49"/>
  <c r="Z72" i="49"/>
  <c r="Z71" i="49"/>
  <c r="Z70" i="49"/>
  <c r="Z69" i="49"/>
  <c r="G3" i="49"/>
  <c r="R54" i="10"/>
  <c r="R53" i="10"/>
  <c r="R52" i="10"/>
  <c r="R51" i="10"/>
  <c r="R50" i="10"/>
  <c r="R49" i="10"/>
  <c r="R48" i="10"/>
  <c r="R47" i="10"/>
  <c r="R46" i="10"/>
  <c r="R45" i="10"/>
  <c r="R44" i="10"/>
  <c r="R43" i="10"/>
  <c r="R42" i="10"/>
  <c r="R41" i="10"/>
  <c r="R40" i="10"/>
  <c r="R39" i="10"/>
  <c r="R38" i="10"/>
  <c r="R37" i="10"/>
  <c r="R36" i="10"/>
  <c r="R35" i="10"/>
  <c r="R34" i="10"/>
  <c r="R33" i="10"/>
  <c r="R32" i="10"/>
  <c r="R31" i="10"/>
  <c r="R30" i="10"/>
  <c r="R29" i="10"/>
  <c r="R28" i="10"/>
  <c r="R27" i="10"/>
  <c r="R26" i="10"/>
  <c r="R25" i="10"/>
  <c r="R24" i="10"/>
  <c r="R23" i="10"/>
  <c r="R22" i="10"/>
  <c r="R21" i="10"/>
  <c r="R20" i="10"/>
  <c r="R19" i="10"/>
  <c r="R18" i="10"/>
  <c r="R17" i="10"/>
  <c r="R16" i="10"/>
  <c r="R15" i="10"/>
  <c r="R14" i="10"/>
  <c r="R13" i="10"/>
  <c r="R12" i="10"/>
  <c r="R11" i="10"/>
  <c r="R10" i="10"/>
  <c r="R9" i="10"/>
  <c r="R8" i="10"/>
  <c r="R7" i="10"/>
  <c r="R6" i="10"/>
  <c r="R5" i="10"/>
  <c r="R4" i="10"/>
  <c r="R3" i="10"/>
  <c r="R2" i="10"/>
  <c r="K1" i="10"/>
  <c r="J1" i="10"/>
  <c r="I1" i="10"/>
  <c r="G6" i="49"/>
  <c r="G7" i="49"/>
  <c r="G8" i="49"/>
  <c r="Z33" i="49"/>
  <c r="Z29" i="49"/>
  <c r="Z32" i="49"/>
  <c r="Z31" i="49"/>
  <c r="Z12" i="49"/>
  <c r="Z11" i="49"/>
  <c r="Z28" i="49"/>
  <c r="Z10" i="49"/>
  <c r="Z26" i="49"/>
  <c r="Z25" i="49"/>
  <c r="Z24" i="49"/>
  <c r="Z23" i="49"/>
  <c r="Z22" i="49"/>
  <c r="Z21" i="49"/>
  <c r="Z20" i="49"/>
  <c r="Z19" i="49"/>
  <c r="Z18" i="49"/>
  <c r="Z17" i="49"/>
  <c r="Z16" i="49"/>
  <c r="Z15" i="49"/>
  <c r="Z14" i="49"/>
  <c r="Z9" i="49"/>
  <c r="Z8" i="49"/>
  <c r="Z7" i="49"/>
  <c r="Z6" i="49"/>
  <c r="Z5" i="49"/>
  <c r="Z3" i="49"/>
  <c r="G10" i="49"/>
  <c r="G11" i="49"/>
  <c r="Z68" i="49"/>
  <c r="Z67" i="49"/>
  <c r="Z66" i="49"/>
  <c r="Z65" i="49"/>
  <c r="Z64" i="49"/>
  <c r="Z63" i="49"/>
  <c r="Z62" i="49"/>
  <c r="Z61" i="49"/>
  <c r="Z60" i="49"/>
  <c r="Z59" i="49"/>
  <c r="Z58" i="49"/>
  <c r="Z57" i="49"/>
  <c r="Z56" i="49"/>
  <c r="Z55" i="49"/>
  <c r="Z54" i="49"/>
  <c r="Z53" i="49"/>
  <c r="Z52" i="49"/>
  <c r="Z51" i="49"/>
  <c r="Z50" i="49"/>
  <c r="Z49" i="49"/>
  <c r="Z48" i="49"/>
  <c r="Z47" i="49"/>
  <c r="Z46" i="49"/>
  <c r="Z45" i="49"/>
  <c r="Z44" i="49"/>
  <c r="Z43" i="49"/>
  <c r="Z42" i="49"/>
  <c r="Z41" i="49"/>
  <c r="Z40" i="49"/>
  <c r="Z39" i="49"/>
  <c r="Z38" i="49"/>
  <c r="Z37" i="49"/>
  <c r="Z36" i="49"/>
  <c r="Z35" i="49"/>
  <c r="Z34" i="49"/>
  <c r="G12" i="49"/>
  <c r="G13" i="49"/>
  <c r="G14" i="49"/>
  <c r="G15" i="49"/>
  <c r="G16" i="49"/>
  <c r="G17" i="49"/>
  <c r="G18" i="49"/>
  <c r="G19" i="49"/>
  <c r="G20" i="49"/>
  <c r="G21" i="49"/>
  <c r="G22" i="49"/>
  <c r="G23" i="49"/>
  <c r="G24" i="49"/>
  <c r="G25" i="49"/>
  <c r="G26" i="49"/>
  <c r="G27" i="49"/>
  <c r="G28" i="49"/>
  <c r="G29" i="49"/>
  <c r="G30" i="49"/>
  <c r="G31" i="49"/>
  <c r="G32" i="49"/>
  <c r="Z30"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N5" i="10" l="1"/>
  <c r="G5" i="49"/>
  <c r="N12" i="10"/>
  <c r="N4" i="10"/>
  <c r="N17" i="10"/>
  <c r="N13" i="10"/>
  <c r="N19" i="10"/>
  <c r="N9" i="10"/>
  <c r="N15" i="10"/>
  <c r="N16" i="10"/>
  <c r="N11" i="10"/>
  <c r="N7" i="10"/>
  <c r="N8" i="10"/>
  <c r="N10" i="10"/>
  <c r="N18" i="10"/>
  <c r="N14" i="10"/>
  <c r="N3" i="10"/>
  <c r="N6" i="10"/>
  <c r="N20" i="10"/>
  <c r="N2" i="10"/>
  <c r="G9" i="49" l="1"/>
</calcChain>
</file>

<file path=xl/sharedStrings.xml><?xml version="1.0" encoding="utf-8"?>
<sst xmlns="http://schemas.openxmlformats.org/spreadsheetml/2006/main" count="783" uniqueCount="550">
  <si>
    <t>SPAR</t>
  </si>
  <si>
    <t>indicator 1</t>
  </si>
  <si>
    <t>indicator 3</t>
  </si>
  <si>
    <t>indicator 4</t>
  </si>
  <si>
    <t>indicator 5</t>
  </si>
  <si>
    <t>indicator 6</t>
  </si>
  <si>
    <t>High</t>
  </si>
  <si>
    <t>Partial</t>
  </si>
  <si>
    <t>MOH</t>
  </si>
  <si>
    <t>Yes</t>
  </si>
  <si>
    <t>Just started</t>
  </si>
  <si>
    <t>this is included in AMR plan</t>
  </si>
  <si>
    <t>Row Labels</t>
  </si>
  <si>
    <t>(blank)</t>
  </si>
  <si>
    <t>Grand Total</t>
  </si>
  <si>
    <t>Choosen source</t>
  </si>
  <si>
    <t>set of capacities</t>
  </si>
  <si>
    <t>Assessment</t>
  </si>
  <si>
    <t>thematic areas</t>
  </si>
  <si>
    <t>Nb_indic_thematic_area</t>
  </si>
  <si>
    <t>Indicator 2</t>
  </si>
  <si>
    <t>activtity code</t>
  </si>
  <si>
    <t>area</t>
  </si>
  <si>
    <t>P.1.1.</t>
  </si>
  <si>
    <t>Easy</t>
  </si>
  <si>
    <t>P.1.2.</t>
  </si>
  <si>
    <t>P.1.3.</t>
  </si>
  <si>
    <t>P.2.1.</t>
  </si>
  <si>
    <t>P.3.1.</t>
  </si>
  <si>
    <t>P.3.2.</t>
  </si>
  <si>
    <t>P.3.3.</t>
  </si>
  <si>
    <t>P.3.4.</t>
  </si>
  <si>
    <t>P.4.1.</t>
  </si>
  <si>
    <t>P.4.2.</t>
  </si>
  <si>
    <t>P.5.1.</t>
  </si>
  <si>
    <t>P.5.2.</t>
  </si>
  <si>
    <t>P.6.1.</t>
  </si>
  <si>
    <t>R3. Health services provision</t>
  </si>
  <si>
    <t>P.6.2.</t>
  </si>
  <si>
    <t>P.7.1.</t>
  </si>
  <si>
    <t>R.5.5 Dynamic Listening and Rumour Management</t>
  </si>
  <si>
    <t>P.7.2.</t>
  </si>
  <si>
    <t>D.1.1.</t>
  </si>
  <si>
    <t>D.1.2.</t>
  </si>
  <si>
    <t>D.1.3.</t>
  </si>
  <si>
    <t>P1.1. Legal instruments</t>
  </si>
  <si>
    <t>P1.2. Gender equity and equality in health emergencies</t>
  </si>
  <si>
    <t>D.1.4.</t>
  </si>
  <si>
    <t>D.2.1.</t>
  </si>
  <si>
    <t>D.2.2.</t>
  </si>
  <si>
    <t>D.2.3.</t>
  </si>
  <si>
    <t>D.3.1.</t>
  </si>
  <si>
    <t>D.3.2.</t>
  </si>
  <si>
    <t>D.4.1.</t>
  </si>
  <si>
    <t>D.4.2.</t>
  </si>
  <si>
    <t>D.4.3.</t>
  </si>
  <si>
    <t>D.4.4.</t>
  </si>
  <si>
    <t>R.1.1.</t>
  </si>
  <si>
    <t>R1.5. Emergency logistic and supply chain management</t>
  </si>
  <si>
    <t>R1.6. Research, development and innovation</t>
  </si>
  <si>
    <t>R.1.2.</t>
  </si>
  <si>
    <t>R.2.1.</t>
  </si>
  <si>
    <t>R.2.2.</t>
  </si>
  <si>
    <t>R.2.3.</t>
  </si>
  <si>
    <t>R.3.1.</t>
  </si>
  <si>
    <t>R.4.1.</t>
  </si>
  <si>
    <t>R.4.2.</t>
  </si>
  <si>
    <t>RE2. Enabling environment in place for management of radiological and nuclear emergencies</t>
  </si>
  <si>
    <t>R.4.3.</t>
  </si>
  <si>
    <t>SPAR 2</t>
  </si>
  <si>
    <t>C1.1 Policy, legal and normative instruments</t>
  </si>
  <si>
    <t>R.5.1.</t>
  </si>
  <si>
    <t>C2.1 National IHR Focal Point functions</t>
  </si>
  <si>
    <t>R.5.2.</t>
  </si>
  <si>
    <t>R.5.3.</t>
  </si>
  <si>
    <t>R.5.4.</t>
  </si>
  <si>
    <t>R.5.5.</t>
  </si>
  <si>
    <t>PoE.1.</t>
  </si>
  <si>
    <t>PoE.2.</t>
  </si>
  <si>
    <t>CE.1.</t>
  </si>
  <si>
    <t>CE.2.</t>
  </si>
  <si>
    <t>RE.1.</t>
  </si>
  <si>
    <t>C11.1 Core capacity requirements at all times for PoEs (airports, ports and ground crossings)</t>
  </si>
  <si>
    <t>C11.2 Public health response at points of entry</t>
  </si>
  <si>
    <t>C11.3 Risk-based approach to international travel-related measures</t>
  </si>
  <si>
    <t>RE.2.</t>
  </si>
  <si>
    <t>P1.1.</t>
  </si>
  <si>
    <t>P1.2.</t>
  </si>
  <si>
    <t>P2.1.</t>
  </si>
  <si>
    <t>P2.2.</t>
  </si>
  <si>
    <t>P3.1.</t>
  </si>
  <si>
    <t>P3.2.</t>
  </si>
  <si>
    <t>P3.3.</t>
  </si>
  <si>
    <t>P4.1.</t>
  </si>
  <si>
    <t>P4.2.</t>
  </si>
  <si>
    <t>P4.3.</t>
  </si>
  <si>
    <t>P4.4.</t>
  </si>
  <si>
    <t>P4.5.</t>
  </si>
  <si>
    <t>P5.1.</t>
  </si>
  <si>
    <t>P5.2.</t>
  </si>
  <si>
    <t>P5.3.</t>
  </si>
  <si>
    <t>P6.1.</t>
  </si>
  <si>
    <t>P6.2.</t>
  </si>
  <si>
    <t>P7.1.</t>
  </si>
  <si>
    <t>P7.2.</t>
  </si>
  <si>
    <t>P8.1.</t>
  </si>
  <si>
    <t>P8.2.</t>
  </si>
  <si>
    <t>P8.3.</t>
  </si>
  <si>
    <t>D1.1.</t>
  </si>
  <si>
    <t>D1.2.</t>
  </si>
  <si>
    <t>D1.3.</t>
  </si>
  <si>
    <t>D1.4.</t>
  </si>
  <si>
    <t>D2.1.</t>
  </si>
  <si>
    <t>D2.2.</t>
  </si>
  <si>
    <t>D2.3.</t>
  </si>
  <si>
    <t>D3.1.</t>
  </si>
  <si>
    <t>D3.2.</t>
  </si>
  <si>
    <t>D3.3.</t>
  </si>
  <si>
    <t>D3.4.</t>
  </si>
  <si>
    <t>R1.1.</t>
  </si>
  <si>
    <t>R1.2.</t>
  </si>
  <si>
    <t>R1.3.</t>
  </si>
  <si>
    <t>R1.4.</t>
  </si>
  <si>
    <t>R1.5.</t>
  </si>
  <si>
    <t>R1.6.</t>
  </si>
  <si>
    <t>R2.1.</t>
  </si>
  <si>
    <t>R3.1.</t>
  </si>
  <si>
    <t>R3.2.</t>
  </si>
  <si>
    <t>R3.3.</t>
  </si>
  <si>
    <t>R4.1.</t>
  </si>
  <si>
    <t>R4.2.</t>
  </si>
  <si>
    <t>R4.3.</t>
  </si>
  <si>
    <t>R5.1.</t>
  </si>
  <si>
    <t>R5.2.</t>
  </si>
  <si>
    <t>R5.3.</t>
  </si>
  <si>
    <t>PoE1.</t>
  </si>
  <si>
    <t>PoE2.</t>
  </si>
  <si>
    <t>PoE3.</t>
  </si>
  <si>
    <t>CE1.</t>
  </si>
  <si>
    <t>CE2.</t>
  </si>
  <si>
    <t>RE1.</t>
  </si>
  <si>
    <t>RE2.</t>
  </si>
  <si>
    <t>C01.1.</t>
  </si>
  <si>
    <t>C01.2.</t>
  </si>
  <si>
    <t>C02.1.</t>
  </si>
  <si>
    <t>C02.3.</t>
  </si>
  <si>
    <t>C02.2.</t>
  </si>
  <si>
    <t>C03.1.</t>
  </si>
  <si>
    <t>C03.2.</t>
  </si>
  <si>
    <t>C04.2.</t>
  </si>
  <si>
    <t>C04.3.</t>
  </si>
  <si>
    <t>C04.4.</t>
  </si>
  <si>
    <t>C04.5.</t>
  </si>
  <si>
    <t>C04.1.</t>
  </si>
  <si>
    <t>C05.1.</t>
  </si>
  <si>
    <t>C05.2.</t>
  </si>
  <si>
    <t>C06.1.</t>
  </si>
  <si>
    <t>C06.2.</t>
  </si>
  <si>
    <t>C07.3.</t>
  </si>
  <si>
    <t>C07.2.</t>
  </si>
  <si>
    <t>C07.1.</t>
  </si>
  <si>
    <t>C08.1.</t>
  </si>
  <si>
    <t>C08.2.</t>
  </si>
  <si>
    <t>C08.3.</t>
  </si>
  <si>
    <t>C09.1.</t>
  </si>
  <si>
    <t>C09.2.</t>
  </si>
  <si>
    <t>C09.3.</t>
  </si>
  <si>
    <t>C11.1.</t>
  </si>
  <si>
    <t>C11.2.</t>
  </si>
  <si>
    <t>C12.1.</t>
  </si>
  <si>
    <t>C13.1.</t>
  </si>
  <si>
    <t>C14.1.</t>
  </si>
  <si>
    <t>C15.1.</t>
  </si>
  <si>
    <t>All the data in this worksheet are needed for the integrity of this Excel File.  Deleting and changing any of this data can cause major malfunction in the Excel file.</t>
  </si>
  <si>
    <t>C10.1</t>
  </si>
  <si>
    <t>C10.2</t>
  </si>
  <si>
    <t>C10.3</t>
  </si>
  <si>
    <t xml:space="preserve">DO NOT CHANGE DATA IN THE YELLOW COLUMNS.  THESE CELLS CONTAINS FORMULAS THAT SHOUD NOT BE CHANGED. </t>
  </si>
  <si>
    <t/>
  </si>
  <si>
    <t>Инструкции по применению настоящего инструмента Excel для разработки и мониторинга НПДБЗ</t>
  </si>
  <si>
    <t>1.  Начните с рабочего листа «1_установка»</t>
  </si>
  <si>
    <t>Название поля</t>
  </si>
  <si>
    <t>Описание</t>
  </si>
  <si>
    <t>Конкретный формат</t>
  </si>
  <si>
    <t>Обязательно/необязательно для заполнения</t>
  </si>
  <si>
    <t>название страны</t>
  </si>
  <si>
    <t>Введите название страны, для которой разрабатывается НПДБЗ</t>
  </si>
  <si>
    <t>произвольный текст</t>
  </si>
  <si>
    <t>Обязательно</t>
  </si>
  <si>
    <t>Тип плана</t>
  </si>
  <si>
    <t xml:space="preserve">Уточните, какой именно план вы составляете:
- 5-летний стратегический план или 1-2-летний оперативный план.  </t>
  </si>
  <si>
    <t>раскрывающееся меню</t>
  </si>
  <si>
    <t>Набор показателей, используемых для НПДБЗ</t>
  </si>
  <si>
    <r>
      <t xml:space="preserve">НПДБЗ нужно структурировать в соответствии с каким-либо набором показателей. Вы можете использовать показатели потенциала или смежные показатели, которые включены:
- в СВО (версия 2), если ваша СВО была выполнена до апреля 2022 г.;
- в СВО (версия 3), если ваша СВО выполнялась с использованием новых наборов показателей для СВО (после апреля 2022 г.);
- в SPAR: если вы давно не проводили СВО, то можете структурировать свой НПДБЗ с использованием показателей потенциала и смежных показателей из SPAR.
</t>
    </r>
    <r>
      <rPr>
        <b/>
        <u/>
        <sz val="11"/>
        <color rgb="FFFF0000"/>
        <rFont val="Tenorite"/>
      </rPr>
      <t>ПРИМЕЧАНИЕ.</t>
    </r>
    <r>
      <rPr>
        <sz val="11"/>
        <color theme="1"/>
        <rFont val="Tenorite"/>
      </rPr>
      <t xml:space="preserve"> Когда эти основные данные будут введены в таблицу на рабочем листе «1_установка», их </t>
    </r>
    <r>
      <rPr>
        <b/>
        <sz val="11"/>
        <color theme="1"/>
        <rFont val="Tenorite"/>
      </rPr>
      <t>не</t>
    </r>
    <r>
      <rPr>
        <sz val="11"/>
        <color theme="1"/>
        <rFont val="Tenorite"/>
      </rPr>
      <t xml:space="preserve"> следует </t>
    </r>
    <r>
      <rPr>
        <b/>
        <sz val="11"/>
        <color theme="1"/>
        <rFont val="Tenorite"/>
      </rPr>
      <t>изменять</t>
    </r>
    <r>
      <rPr>
        <sz val="11"/>
        <color theme="1"/>
        <rFont val="Tenorite"/>
      </rPr>
      <t xml:space="preserve"> в течение всего процесса разработки НПДБЗ. Изменение набора показателей нарушит целостность плана и возможность контроля его осуществления.</t>
    </r>
  </si>
  <si>
    <t>Дата начала действия плана</t>
  </si>
  <si>
    <t>Введите дату начала действия НПДБЗ</t>
  </si>
  <si>
    <t>формат даты</t>
  </si>
  <si>
    <t>Дата завершения действия плана</t>
  </si>
  <si>
    <t>Введите дату завершения действия НПДБЗ</t>
  </si>
  <si>
    <t>- формат даты
- Дата завершения плана должна быть более поздней, чем дата его начала</t>
  </si>
  <si>
    <t>2. Изложите ваш НПДБЗ на рабочем листе «НПДБЗ»</t>
  </si>
  <si>
    <t>Каждая строка рабочего листа «НПДБЗ» соответствует отдельному мероприятию, которое вы хотите включить в свой НПДБЗ.  Ниже приведено описание различной необходимой информации.</t>
  </si>
  <si>
    <t>Техническая область</t>
  </si>
  <si>
    <t xml:space="preserve">Каждое действие и отдельное мероприятие должно быть связано с той или иной технической областью (называемой также потенциалом соблюдения ММСП). Перечень технических областей будет представлен в раскрывающемся меню. </t>
  </si>
  <si>
    <t xml:space="preserve">Показатель </t>
  </si>
  <si>
    <t xml:space="preserve">После выбора технической области вы должны присвоить вашему мероприятию отдельный показатель. Перечень показателей, относящихся к данной технической области, будет представлен в раскрывающемся меню. </t>
  </si>
  <si>
    <t>Стратегическое действие/контрольный показатель</t>
  </si>
  <si>
    <r>
      <t xml:space="preserve">Опишите стратегическое действие высокого уровня, которое вы планируете осуществить.  Если при составлении НПДБЗ вы используете контрольные показатели ММСП, можете ввести эти показатели в данное поле.
</t>
    </r>
    <r>
      <rPr>
        <b/>
        <u/>
        <sz val="11"/>
        <color rgb="FFFF0000"/>
        <rFont val="Tenorite"/>
      </rPr>
      <t>ПРИМЕЧАНИЕ.</t>
    </r>
    <r>
      <rPr>
        <sz val="11"/>
        <color theme="1"/>
        <rFont val="Tenorite"/>
      </rPr>
      <t xml:space="preserve"> Следует определить реальное число стратегических действий, которые могут быть реализованы за период действия НПДБЗ. Если их будет слишком много, это может привести к снижению  эффективности осуществления вашего плана. </t>
    </r>
  </si>
  <si>
    <t>Ответственный орган</t>
  </si>
  <si>
    <t>Укажите орган или подразделение, которое будет отвечать за осуществление данного стратегического действия</t>
  </si>
  <si>
    <t xml:space="preserve">Предполагаемые затраты на стратегическое действие </t>
  </si>
  <si>
    <t>Если вы занимаетесь составлением стратегического плана, оцените затраты на реализацию стратегического действия за 5-летний период.  Если вы разрабатываете оперативный план и разбиваете стратегическое действие на отдельные мероприятия, укажите в первой строке лишь общую сметную стоимость стратегического действия.</t>
  </si>
  <si>
    <t>цифра</t>
  </si>
  <si>
    <t>Идентификационный код мероприятия</t>
  </si>
  <si>
    <t>Система присваивает каждому виду деятельности свой идентификационный код.</t>
  </si>
  <si>
    <t>калькуляция</t>
  </si>
  <si>
    <t>Необязательно</t>
  </si>
  <si>
    <t>Источник</t>
  </si>
  <si>
    <t>НПДБЗ следует составлять на основе рекомендаций, сформулированных по итогам различных оценок. Вы можете указать, какие именно оценки или планы являются источником для данного мероприятия (например, рекомендации JEER, ОПР, оценка риска, региональная дорожная карта и т.п.).</t>
  </si>
  <si>
    <t>- раскрывающееся меню
- возможен также ввод произвольного текста</t>
  </si>
  <si>
    <t>Подробное описание мероприятия</t>
  </si>
  <si>
    <r>
      <t xml:space="preserve">- Каждое стратегическое действие может включать в себя более конкретные мероприятия (например, разработку нового руководства, проведение тренинга, предоставление определенных материалов и т.п.). Подробное указание мероприятий может способствовать введению плана в действие и расчету затрат на его реализацию.
</t>
    </r>
    <r>
      <rPr>
        <b/>
        <u/>
        <sz val="11"/>
        <color rgb="FFFF0000"/>
        <rFont val="Tenorite"/>
      </rPr>
      <t>ПРИМЕЧАНИЕ.</t>
    </r>
    <r>
      <rPr>
        <sz val="11"/>
        <color theme="1"/>
        <rFont val="Tenorite"/>
      </rPr>
      <t xml:space="preserve"> Следует определить реальное число мероприятий, которые могут быть реализованы за период действия НПДБЗ. Если их будет слишком много, это может привести к снижению эффективности осуществления вашего плана (постарайтесь ограничить их число, предусмотрев, например, порядка 50 мероприятий в плане на 12-месячный период или 100 - в плане на 24-месячный период).  
</t>
    </r>
    <r>
      <rPr>
        <b/>
        <u/>
        <sz val="11"/>
        <color rgb="FF00B050"/>
        <rFont val="Tenorite"/>
      </rPr>
      <t>РЕКОМЕНДАЦИЯ.</t>
    </r>
    <r>
      <rPr>
        <sz val="11"/>
        <color theme="1"/>
        <rFont val="Tenorite"/>
      </rPr>
      <t xml:space="preserve"> </t>
    </r>
    <r>
      <rPr>
        <i/>
        <sz val="11"/>
        <color theme="1"/>
        <rFont val="Tenorite"/>
      </rPr>
      <t>Если у вас какое-либо стратегическое действие разбито на несколько отдельных мероприятий, вы можете копировать и вставлять скопированную строку там, где это необходимо,  корректируя при этом данные для нового отдельного мероприятия.</t>
    </r>
  </si>
  <si>
    <t>Тип мероприятия</t>
  </si>
  <si>
    <t xml:space="preserve">Для оптимизации планирования вы можете маркировать мероприятия по их типу (например, обучение, закупки, разработка инструментов и т.д.). Сортировка мероприятий по их типу поможет выявить лишние и дублирующие мероприятия, а также определить, какие мероприятия следует пересмотреть, переформулировать или вообще исключить. </t>
  </si>
  <si>
    <t>Отнесение к конкретному риску</t>
  </si>
  <si>
    <t xml:space="preserve">Если целью мероприятия является устранение какого-либо конкретного риска, здесь можно указать этот риск. </t>
  </si>
  <si>
    <t>произвольный текст, который, однако, должен соответствовать имеющимся оценкам риска</t>
  </si>
  <si>
    <t>Уровень риска</t>
  </si>
  <si>
    <t xml:space="preserve">Если вы указываете конкретный риск, укажите соответствующий уровень этого риска. </t>
  </si>
  <si>
    <t>- раскрывающееся меню</t>
  </si>
  <si>
    <t>Осуществимость</t>
  </si>
  <si>
    <t>Для содействия определению приоритетности оцените, каким будет выполнение планируемого мероприятия - «легким», «средним» или «трудным».</t>
  </si>
  <si>
    <t>Воздействие</t>
  </si>
  <si>
    <t xml:space="preserve">Для содействия определению приоритетности оцените уровень воздействия (низкий, средний или высокий), которое будет обеспечено в результате осуществления данного мероприятия. </t>
  </si>
  <si>
    <t>Приоритетность</t>
  </si>
  <si>
    <t xml:space="preserve">После оценки позиций «осуществимость» и «воздействие» для данного мероприятия инструмент рассчитывает уровень его приоритетности. Эта информация поможет вам определить, на каких мероприятиях следует сосредоточиться, и отобрать только те мероприятия, которые реально осуществимы в течение срока действия плана. </t>
  </si>
  <si>
    <t xml:space="preserve">Расчет приоритетности мероприятия будет произведен только в том случае, если была выполнена оценка его осуществимости и воздействия. </t>
  </si>
  <si>
    <t>Дата начала</t>
  </si>
  <si>
    <t>Плановая дата начала осуществления данного конкретного мероприятия.</t>
  </si>
  <si>
    <t>- формат даты
- дата должна входить в срок действия вашего НПДБЗ</t>
  </si>
  <si>
    <t>Дата завершения</t>
  </si>
  <si>
    <t>Плановая дата завершения осуществления данного конкретного мероприятия.</t>
  </si>
  <si>
    <t>- формат даты
- дата должна входить в срок действия вашего НПДБЗ и быть более поздней, чем дата начала данного мероприятия</t>
  </si>
  <si>
    <t>Подробная смета расходов на мероприятие</t>
  </si>
  <si>
    <t xml:space="preserve">Составьте смету расходов на проведение данного мероприятия. Расчет может производиться страной с использованием как собственной методики и инструмента, так и инструмента ВОЗ для калькуляции расходов. </t>
  </si>
  <si>
    <t>Наличие финансовых средств</t>
  </si>
  <si>
    <t xml:space="preserve">Укажите, имеются ли соответствующие средства для осуществления данного мероприятия. </t>
  </si>
  <si>
    <t>Существующий бюджет</t>
  </si>
  <si>
    <t xml:space="preserve">Укажите объем имеющихся средств для осуществления данного мероприятия. </t>
  </si>
  <si>
    <t>Ответственное лицо</t>
  </si>
  <si>
    <t xml:space="preserve">Укажите лицо или подразделение, которое будет отвечать за осуществление данного мероприятия (постарайтесь дать максимально конкретную информацию). </t>
  </si>
  <si>
    <t>Coтрудничающие учреждения</t>
  </si>
  <si>
    <t>Укажите сотрудничающие учреждения, которые будут оказывать поддержку (техническую и/или финансовую) в осуществлении данного мероприятия.</t>
  </si>
  <si>
    <t>Необходимая внешняя техническая помощь</t>
  </si>
  <si>
    <t>Укажите, нужна ли вам какая-либо внешняя техническая помощь для осуществления данного мероприятия.</t>
  </si>
  <si>
    <t>Да/Нет</t>
  </si>
  <si>
    <t>Статус осуществления</t>
  </si>
  <si>
    <t>В ходе выполнения плана вы можете регулярно отслеживать статус осуществления каждого мероприятия.</t>
  </si>
  <si>
    <t>Комментарии</t>
  </si>
  <si>
    <t>Сообщите любую дополнительную информацию по данному мероприятию.</t>
  </si>
  <si>
    <t>3. Информационная панель «Бюджет»</t>
  </si>
  <si>
    <t xml:space="preserve">На этом рабочем листе представлены основные сводные таблицы и графики по бюджету вашего плана в разбивке по техническим областям и показателям. </t>
  </si>
  <si>
    <r>
      <rPr>
        <b/>
        <u/>
        <sz val="11"/>
        <color theme="1"/>
        <rFont val="Tenorite"/>
      </rPr>
      <t>ПРИМЕЧАНИЕ.</t>
    </r>
    <r>
      <rPr>
        <sz val="11"/>
        <color theme="1"/>
        <rFont val="Tenorite"/>
      </rPr>
      <t xml:space="preserve"> Чтобы обеспечить выведение на информационную панель самых свежих данных по НПДБЗ, вам следует обновить ("refresh") таблицы на панели или сохранить и закрыть файл Excel, а затем вновь открыть его. При повторном открытии файла Еxcel данные на панели автоматически обновятся. </t>
    </r>
  </si>
  <si>
    <t>4. Информационная панель «Осуществление»</t>
  </si>
  <si>
    <t>На этом рабочем листе представлена панель с обобщением информации о статусе осуществления в разбивке по показателям.  Точность результатов на этой панели будет обеспечиваться только в том случае, если вы начнете отслеживать и регистрировать статус осуществления на рабочем листе «НПДБЗ».</t>
  </si>
  <si>
    <r>
      <rPr>
        <b/>
        <u/>
        <sz val="11"/>
        <color theme="1"/>
        <rFont val="Tenorite"/>
      </rPr>
      <t>ПРИМЕЧАНИЕ.</t>
    </r>
    <r>
      <rPr>
        <sz val="11"/>
        <color theme="1"/>
        <rFont val="Tenorite"/>
      </rPr>
      <t xml:space="preserve"> Чтобы обеспечить выведение на информационную панель самых свежих данных по НПДБЗ, вам следует обновить ("refresh") таблицы на панели или сохранить и закрыть файл Excel, а затем вновь открыть его. Приповторном открытии файла Еxcel данные на панели автоматически обновятся. </t>
    </r>
  </si>
  <si>
    <t>Название страны</t>
  </si>
  <si>
    <t>Набор показателей, используемых в НПДБЗ</t>
  </si>
  <si>
    <t>Период осуществления</t>
  </si>
  <si>
    <t>Tип плана</t>
  </si>
  <si>
    <t>5-летний стратегический план</t>
  </si>
  <si>
    <t>C1.Политические, правовые и нормативные инструменты для осуществления ММСП</t>
  </si>
  <si>
    <t>СВО 2</t>
  </si>
  <si>
    <t>1-2-летний оперативный план</t>
  </si>
  <si>
    <t>C2.Координация в рамках ММСП, функции и информационно-разъяснительная работа национальных координаторов по ММСП</t>
  </si>
  <si>
    <t>СВО 3</t>
  </si>
  <si>
    <t xml:space="preserve">C3.Финансирование </t>
  </si>
  <si>
    <t>C4.Лабораторные мощности</t>
  </si>
  <si>
    <t>C5.Эпиднадзор</t>
  </si>
  <si>
    <t>C6.Людские ресурсы</t>
  </si>
  <si>
    <t>C7.Управление чрезвычайными ситуациями в области здравоохранения</t>
  </si>
  <si>
    <t>C8.Предоставление медицинских услуг</t>
  </si>
  <si>
    <t>C9.Профилактика инфекций и инфекционный контроль (ПИИК)</t>
  </si>
  <si>
    <t>C10.Информирование о рисках и взаимодействие с населением (ИРВН)</t>
  </si>
  <si>
    <t>C11.Пункты въезда (ПВ) и пограничное здравоохранение</t>
  </si>
  <si>
    <t>C12.Зоонозные заболевания</t>
  </si>
  <si>
    <t>C13.Безопасность пищевых продуктов</t>
  </si>
  <si>
    <t>C14.Химические события</t>
  </si>
  <si>
    <t>C15.Радиационные чрезвычайные ситуации</t>
  </si>
  <si>
    <t>P1: Законодательство и финансирование</t>
  </si>
  <si>
    <t xml:space="preserve">P2: Координация, коммуникация и информационно-разъяснительная работа в связи с ММСП </t>
  </si>
  <si>
    <t>P3: Устойчивость к противомикробным препаратам</t>
  </si>
  <si>
    <t>P4: Зоонозные заболевания</t>
  </si>
  <si>
    <t>P5: Безопасность пищевых продуктов</t>
  </si>
  <si>
    <t>P6: Биобезопасность и биозащита</t>
  </si>
  <si>
    <t>P7: Иммунизация</t>
  </si>
  <si>
    <t>P8: Национальная лабораторная система</t>
  </si>
  <si>
    <t>P9: Эпиднадзор в режиме реального времени</t>
  </si>
  <si>
    <t>P10: Отчетность</t>
  </si>
  <si>
    <t>P11: Людские ресурсы (сектор охраны здоровья животных и человека)</t>
  </si>
  <si>
    <t>P12: Готовность</t>
  </si>
  <si>
    <t>P13: Реагирование на чрезвычайные ситуации</t>
  </si>
  <si>
    <t>P14: Обеспечение связи между органами общественного здравоохранения и органами безопасности</t>
  </si>
  <si>
    <t>P15: Meдицинские контрмеры</t>
  </si>
  <si>
    <t>P16: Информирование о рисках</t>
  </si>
  <si>
    <t>P17: События в пунктах въезда (ПВ)</t>
  </si>
  <si>
    <t>P18: Химические события</t>
  </si>
  <si>
    <t>P19: Радиационные чрезвычайные ситуации</t>
  </si>
  <si>
    <t>P1. Правовые документы</t>
  </si>
  <si>
    <t>P2. Финансирование</t>
  </si>
  <si>
    <t>P3. Координация в рамках ММСП, функции и информационно-разъяснительная работа национальных координаторов по ММСП</t>
  </si>
  <si>
    <t>P4. Устойчивость к противомикробным препаратам (УПП)</t>
  </si>
  <si>
    <t>P5. Зоонозные заболевания</t>
  </si>
  <si>
    <t>P6. Безопасность пищевых продуктов</t>
  </si>
  <si>
    <t>P7. Биобезопасность и биозащита</t>
  </si>
  <si>
    <t>P8. Иммунизация</t>
  </si>
  <si>
    <t>D1. Национальная лабораторная система</t>
  </si>
  <si>
    <t>D2. Эпиднадзор</t>
  </si>
  <si>
    <t>D3. Людские ресурсы</t>
  </si>
  <si>
    <t>R1. Управление чрезвычайными ситуациями в области здравоохранения</t>
  </si>
  <si>
    <t>R2. Обеспечение связи между органами общественного здравоохранения и органами безопасности</t>
  </si>
  <si>
    <t>R3. Предоставление медицинских услуг</t>
  </si>
  <si>
    <t>R4. Профилактика инфекций и инфекционный контроль (ПИИК)</t>
  </si>
  <si>
    <t>R5. Информирование о рисках и взаимодействие с населением (ИРВН)</t>
  </si>
  <si>
    <t>PoE. Пункты въезда (ПВ) и пограничное здравоохранение</t>
  </si>
  <si>
    <t>CE. Химические события</t>
  </si>
  <si>
    <t>RE. Радиационные чрезвычайные ситуации</t>
  </si>
  <si>
    <t>Оценка</t>
  </si>
  <si>
    <t>Показатели</t>
  </si>
  <si>
    <t>P.1.1 Законодательство, законы, нормативные акты, административные требования, политика</t>
  </si>
  <si>
    <t>P.1.2 Государство может продемонстрировать, что оно скорректировало и привело в соответствие свое внутреннее законодательство</t>
  </si>
  <si>
    <t>P.1.3 Для обеспечения своевременного реагирования на чрезвычайные ситуации в области общественного здравоохранения имеются финансовые средства и механизм финансирования</t>
  </si>
  <si>
    <t>P.2.1 Создан функциональный механизм для координации и интеграции</t>
  </si>
  <si>
    <t>P.3.1 Выявление устойчивости к противомикробным препаратам (УПП)</t>
  </si>
  <si>
    <t>P.3.2 Эпиднадзор за инфекциями, которые передаются патогенами, устойчивыми к противомикробным препаратам</t>
  </si>
  <si>
    <t xml:space="preserve">P.3.3 Программы профилактики и контроля инфекций, связанных с оказанием медицинской помощи (ИСМП) </t>
  </si>
  <si>
    <t xml:space="preserve">P.3.4 Мероприятия по обеспечению рационального использования противомикробных препаратов </t>
  </si>
  <si>
    <t>P.4.1 Наличие систем эпиднадзора за приоритетными зоонозными болезнями/патогенами</t>
  </si>
  <si>
    <t>P.4.2 Работники ветеринарной системы или служб по охране здоровья животных</t>
  </si>
  <si>
    <t>P.5.1 Наличие систем эпиднадзора для выявления и мониторинга заболеваний пищевого происхождения и случаев заражения пищевых продуктов</t>
  </si>
  <si>
    <t>P.5.2 Созданы и функционируют механизмы управления чрезвычайными ситуациями в области безопасности пищевых продуктов и реагирования на них</t>
  </si>
  <si>
    <t>P.6.1 На уровне всех государственных структур создана система обеспечения биозащиты и биобезопасности в сферах здравоохранения, ветеринарии и сельского хозяйства</t>
  </si>
  <si>
    <t>P.6.2 Профессиональная подготовка и практическая деятельность в области биозащиты и биобезопасности</t>
  </si>
  <si>
    <t>P.7.1 Охват вакцинацией (корь) в рамках национальной программы</t>
  </si>
  <si>
    <t xml:space="preserve">P.7.2 Обеспечение доступа к вакцинам и предоставление услуг в этой области на национальном уровне </t>
  </si>
  <si>
    <t>D.1.1 Лабораторное тестирование для выявления приоритетных заболеваний</t>
  </si>
  <si>
    <t xml:space="preserve">D.1.2 Система передачи и транспортировки образцов </t>
  </si>
  <si>
    <t>D.1.3 Эффективная современная диагностика в пунктах оказания медицинской помощи и лабораторных учреждениях</t>
  </si>
  <si>
    <t xml:space="preserve">D.1.4 Система контроля качества в лабораториях </t>
  </si>
  <si>
    <t>D.2.1 Системы эпиднадзора на основе мониторинга показателей и событий</t>
  </si>
  <si>
    <t>D.2.2 Интероперабельная и взаимосвязанная электронная система отчетности в режиме реального времени</t>
  </si>
  <si>
    <t>D.2.3 Aнализ данных эпиднадзора</t>
  </si>
  <si>
    <t>D.3.1 Система эффективной отчетности перед ВОЗ, ФАО и ВОЗЖ</t>
  </si>
  <si>
    <t>D.3.2 Сеть и протоколы отчетности на страновом уровне</t>
  </si>
  <si>
    <t>D.4.1 Наличие актуальной многоотраслевой стратегии в области трудовых ресурсов</t>
  </si>
  <si>
    <t>D.4.2 Наличие кадровых ресурсов для эффективного осуществления ММСП</t>
  </si>
  <si>
    <t xml:space="preserve">D.4.3 Наличие учебных курсов для прохождения в процессе трудовой деятельности </t>
  </si>
  <si>
    <t>D.4.4 Наличие FETP или другой программы обучения прикладной эпидемиологии</t>
  </si>
  <si>
    <t>R.1.1 Национальный план обеспечения готовности к чрезвычайным ситуациям в области здравоохранения и реагирования на них с учетом многочисленных источников опасности</t>
  </si>
  <si>
    <t>R.1.2 Подготовлены и используются данные сравнительного анализа приоритетных рисков и ресурсов в области общественного здравоохранения</t>
  </si>
  <si>
    <t>R.2.1 Потенциал активирования чрезвычайных операций</t>
  </si>
  <si>
    <t xml:space="preserve">R.2.2 Оперативные процедуры и планы Центра по проведению чрезвычайных операций </t>
  </si>
  <si>
    <t>R.2.3 Программа чрезвычайных операций</t>
  </si>
  <si>
    <t>R.3.1 Органы здравоохранения и безопасности (например, правоохранительные, пограничные, таможенные)</t>
  </si>
  <si>
    <t>R.4.1 Наличие системы отправки и приема медицинских контрмер в период чрезвычайной ситуации в области общественного здравоохранения</t>
  </si>
  <si>
    <t>R.4.2 Наличие системы отправки и приема медико-санитарных работников в период чрезвычайной ситуации в области общественного здравоохранения</t>
  </si>
  <si>
    <t>R.4.3 Внедрены процедуры ведения случаев в связи с угрозами, имеющими отношение к сфере ММСП</t>
  </si>
  <si>
    <t>R.5.1 Системы информирования о рисках (планы, механизмы и т.п.)</t>
  </si>
  <si>
    <t>R.5.2 Коммуникация и координация на внутреннем уровне и между партнерами</t>
  </si>
  <si>
    <t>R.5.3 Публичные сообщения</t>
  </si>
  <si>
    <t xml:space="preserve">R.5.4 Коммуникативное взаимодействие с пострадавшим населением </t>
  </si>
  <si>
    <t>R.5.5 Чуткость к общественному мнению и противодействие слухам</t>
  </si>
  <si>
    <t>PoE.1 В пунктах въезда развернуты мощности для повседневного обслуживания</t>
  </si>
  <si>
    <t>PoE.2 Принятие в пунктах въезда эффективных ответных мер общественного здравоохранения</t>
  </si>
  <si>
    <t>CE.1 Созданы и функционируют механизмы выявления химических событий или чрезвычайных ситуаций и реагирования на них</t>
  </si>
  <si>
    <t>CE.2 Сформирована благоприятная среда для управления химическими событиями</t>
  </si>
  <si>
    <t xml:space="preserve">RE.1 Созданы и функционируют механизмы выявления радиологических и ядерных чрезвычайных ситуаций и реагирования на них </t>
  </si>
  <si>
    <t>RE.2 Сформирована благоприятная среда для управления радиационными чрезвычайными ситуациями</t>
  </si>
  <si>
    <t xml:space="preserve">P1.1. Правовые документы </t>
  </si>
  <si>
    <t>P1.2. Гендерная справедливость и равенство при чрезвычайных ситуациях в области здравоохранения</t>
  </si>
  <si>
    <t>P2.1. Финансирование соблюдения ММСП</t>
  </si>
  <si>
    <t>P2.2. Финансирование мер реагирования на чрезвычайные ситуации в области общественного здравоохранения</t>
  </si>
  <si>
    <t>P3.1. Функции национальных координаторов по ММСП</t>
  </si>
  <si>
    <t xml:space="preserve">P3.2. Mежсекторальные координационные механизмы </t>
  </si>
  <si>
    <t>P3.3. Стратегическое планирование для соблюдения ММСП, обеспечения готовности или санитарно-эпидемиологической безопасности</t>
  </si>
  <si>
    <t>P4.1. Mежсекторальная координация в сфере борьбы с УПП</t>
  </si>
  <si>
    <t>P4.2. Надзор за УПП</t>
  </si>
  <si>
    <t xml:space="preserve">P4.3. Предупреждение устойчивости к нескольким препаратам </t>
  </si>
  <si>
    <t xml:space="preserve">P4.4. Oптимальное применение противомикробных препаратов в здравоохранении </t>
  </si>
  <si>
    <t>P4.5. Oптимальное применение противомикробных препаратов в ветеринарии и сельском хозяйстве</t>
  </si>
  <si>
    <t xml:space="preserve">P5.1. Эпиднадзор за зоонозными заболеваниями </t>
  </si>
  <si>
    <t>P5.2. Реагирование на зоонозные заболевания</t>
  </si>
  <si>
    <t xml:space="preserve">P5.3. Методы ветеринарно-санитарного контроля продукции животноводства </t>
  </si>
  <si>
    <t xml:space="preserve">P6.1. Эпиднадзор за болезнями пищевого происхождения и заражением продуктов питания </t>
  </si>
  <si>
    <t>P6.2. Реагирование и управление чрезвычайными ситуациями в области безопасности пищевых продуктов</t>
  </si>
  <si>
    <t>P7.1. На уровне всех государственных структур создана система обеспечения биозащиты и биобезопасности в сферах здравоохранения, ветеринарии и сельского хозяйства</t>
  </si>
  <si>
    <t>P7.2. Профессиональная подготовка и практическая деятельность в области биозащиты и биобезопасности во всех соответствующих секторах (включая здравоохранение, ветеринарию и сельское хозяйство)</t>
  </si>
  <si>
    <t>P8.1. Охват вакцинацией (корь) в рамках национальной программы</t>
  </si>
  <si>
    <t>P8.2. Обеспечение доступа к вакцинам и предоставление услуг в этой области на национальном уровне</t>
  </si>
  <si>
    <t>P8.3. Массовая вакцинация против эпидемий заболеваний, предупреждаемых вакцинацией (ЗПВ)</t>
  </si>
  <si>
    <t xml:space="preserve">D1.1. Система передачи и транспортировки образцов </t>
  </si>
  <si>
    <t xml:space="preserve">D1.2. Система контроля качества в лабораториях </t>
  </si>
  <si>
    <t xml:space="preserve">D1.3. Процедуры использования лабораторных мощностей для тестирования </t>
  </si>
  <si>
    <t>D1.4. Эффективная национальная диагностическая сеть</t>
  </si>
  <si>
    <t>D2.1. Функция раннего предупреждения в системе эпиднадзора</t>
  </si>
  <si>
    <t xml:space="preserve">D2.2. Верификация и расследование события </t>
  </si>
  <si>
    <t xml:space="preserve">D2.3. Aнализ и обмен информацией </t>
  </si>
  <si>
    <t xml:space="preserve">D3.1. Mежотраслевые стратегии в области трудовых ресурсов </t>
  </si>
  <si>
    <t>D3.2. Кадровые ресурсы для осуществления ММСП</t>
  </si>
  <si>
    <t xml:space="preserve">D3.3. Подготовка кадров </t>
  </si>
  <si>
    <t xml:space="preserve">D3.4. Развертывание дополнительных кадровых ресурсов при наступлении события в области общественного здравоохранения </t>
  </si>
  <si>
    <t xml:space="preserve">R1.1. Оценка риска и обеспечение готовности к чрезвычайной ситуации </t>
  </si>
  <si>
    <t>R1.2. Центр противодействия чрезвычайным ситуациям в области общественного здравоохранения (PHEOC)</t>
  </si>
  <si>
    <t>R1.3. Управление мерами реагирования на чрезвычайную ситуацию в области здравоохранения</t>
  </si>
  <si>
    <t>R1.4. Привлечение и координация действий медико-санитарных работников во время чрезвычайной ситуации в области общественного здравоохранения</t>
  </si>
  <si>
    <t xml:space="preserve">R1.5. Управление логистикой и цепочками поставок при чрезвычайных ситуациях </t>
  </si>
  <si>
    <t>R1.6. Научные исследования, разработки и инновации</t>
  </si>
  <si>
    <t xml:space="preserve">R2.1. Государственные органы здравоохранения и безопасности (например, правоохранительные, пограничные, таможенные) принимают совместные меры в случае предполагаемого или подтвержденного биологического, химического или радиологического события </t>
  </si>
  <si>
    <t>R3.1. Ведение случаев</t>
  </si>
  <si>
    <t xml:space="preserve">R3.2. Пользование услугами здравоохранения </t>
  </si>
  <si>
    <t xml:space="preserve">R3.3. Непрерывность оказания основных услуг здравоохранения (ОУЗ) </t>
  </si>
  <si>
    <t>R4.1. Программы по ПИИК</t>
  </si>
  <si>
    <t>R4.2. Надзор за ИСМП</t>
  </si>
  <si>
    <t>R4.3. Безопасная среда в медицинских учреждениях</t>
  </si>
  <si>
    <t xml:space="preserve">R5.1. Системы ИРВН для чрезвычайных ситуаций </t>
  </si>
  <si>
    <t>R5.2 Информирование о рисках</t>
  </si>
  <si>
    <t>R5.3. Взаимодействие с населением</t>
  </si>
  <si>
    <t>PoE1. Требования к основным возможностям, действующие на постоянной основе в отношении ПВ (aаэропортов, портов и наземных транспортных узлов)</t>
  </si>
  <si>
    <t>PoE2. Ответные меры общественного здравоохранения в ПВ</t>
  </si>
  <si>
    <t xml:space="preserve">PoE3. Подход на основе оценки рисков к мерам, связанным с международными пассажирскими перевозками </t>
  </si>
  <si>
    <t>CE1. Созданы и функционируют механизмы выявления химических событий или чрезвычайных  ситуаций и реагирования на них</t>
  </si>
  <si>
    <t xml:space="preserve">CE2. Сформирована благоприятная среда для управления химическим событием </t>
  </si>
  <si>
    <t xml:space="preserve">RE1. Созданы и функционируют механизмы выявления радиологических и ядерных чрезвычайных ситуаций и реагирования на них </t>
  </si>
  <si>
    <t>RE2. Сформирована благоприятная среда для управления радиационными чрезвычайными ситуациями</t>
  </si>
  <si>
    <t>C1.1 Политические, правовые и нормативные документы</t>
  </si>
  <si>
    <t>C1.2 Гендерное равенство при чрезвычайных ситуациях в области здравоохранения</t>
  </si>
  <si>
    <t>C2.1 Функции национальных координаторов по ММСП</t>
  </si>
  <si>
    <t>C2.2 Mежсекторальные координационные механизмы по ММСП</t>
  </si>
  <si>
    <t>C2.3 Информационно-разъяснительная работа в области соблюдения ММСП</t>
  </si>
  <si>
    <t>C3.1 Финансирование соблюдения ММСП</t>
  </si>
  <si>
    <t xml:space="preserve">C3.2 Финансирование мер реагирования на чрезвычайную ситуацию в области общественного здравоохранения </t>
  </si>
  <si>
    <t xml:space="preserve">C4.1 Система передачи и транспортировки образцов </t>
  </si>
  <si>
    <t>C4.2 Внедрение режима обеспечения лабораторной биобезопасности и биозащиты</t>
  </si>
  <si>
    <t xml:space="preserve">C4.3 Система контроля качества в лабораториях </t>
  </si>
  <si>
    <t xml:space="preserve">C4.4 Процедуры использования лабораторных мощностей для тестирования </t>
  </si>
  <si>
    <t>C4.5 Эффективная национальная диагностическая сеть</t>
  </si>
  <si>
    <t>C5.1 Функция раннего предупреждения в системе эпиднадзора</t>
  </si>
  <si>
    <t>C5.2 Управление событиями (т.е. верификация, расследование, анализ и распространение информации)</t>
  </si>
  <si>
    <t>C6.1 Кадровые ресурсы для соблюдения ММСП</t>
  </si>
  <si>
    <t xml:space="preserve">C6.2 Развертывание дополнительных кадровых ресурсов при наступлении события в области общественного здравоохранения </t>
  </si>
  <si>
    <t xml:space="preserve">C7.1 Планирование на случай чрезвычайных ситуаций в области здравоохранения </t>
  </si>
  <si>
    <t>C7.2 Управление мерами реагирования на чрезвычайную ситуацию в области здравоохранения</t>
  </si>
  <si>
    <t>C7.3 Управление логистикой и цепочками поставок при чрезвычайных ситуациях</t>
  </si>
  <si>
    <t>C8.1 Ведение случаев</t>
  </si>
  <si>
    <t xml:space="preserve">C8.2 Пользование услугами здравоохранения </t>
  </si>
  <si>
    <t xml:space="preserve">C8.3 Непрерывность оказания основных услуг здравоохранения (ОУЗ) </t>
  </si>
  <si>
    <t>C9.1 Программы по ПИИК</t>
  </si>
  <si>
    <t xml:space="preserve">C9.2 Надзор за инфекциями, связанными с оказанием медицинской помощи  (ИСМП) </t>
  </si>
  <si>
    <t>C9.3 Безопасная среда в медицинских учреждениях</t>
  </si>
  <si>
    <t xml:space="preserve">C10.1 Системы ИРВН для чрезвычайных ситуаций </t>
  </si>
  <si>
    <t>C10.2 Информирование о рисках</t>
  </si>
  <si>
    <t>C10.3 Взаимодействие с населением</t>
  </si>
  <si>
    <t>C11.1 Требования к основным возможностям, действующие на постоянной основе в отношении ПВ (аэропортов, портов и наземных транспортных узлов)</t>
  </si>
  <si>
    <t>C11.2 Ответные меры общественного здравоохранения в пунктах въезда</t>
  </si>
  <si>
    <t xml:space="preserve">C12.1 Сотрудничество между секторами в рамках инициативы «Единое здоровье» в области мер борьбы с зоонозами </t>
  </si>
  <si>
    <t>C13.1 Механизм межсекторального сотрудничества в отношении событий, связанных с безопасностью пищевых продуктов</t>
  </si>
  <si>
    <t>C14.1 Ресурсы для обнаружения и оповещения</t>
  </si>
  <si>
    <t>C15.1 Потенциал и ресурсы</t>
  </si>
  <si>
    <t>Не начато</t>
  </si>
  <si>
    <t>Правительство</t>
  </si>
  <si>
    <t>Да</t>
  </si>
  <si>
    <t>На начальной стадии</t>
  </si>
  <si>
    <t>Доноры</t>
  </si>
  <si>
    <t>Нет</t>
  </si>
  <si>
    <t>Продолжается</t>
  </si>
  <si>
    <t>На продвинутой стадии</t>
  </si>
  <si>
    <t>Завершено</t>
  </si>
  <si>
    <t>Осуществление</t>
  </si>
  <si>
    <t>Источник финансирования</t>
  </si>
  <si>
    <t>Уровень осуществления</t>
  </si>
  <si>
    <t>Национальный</t>
  </si>
  <si>
    <t>Субнациональный</t>
  </si>
  <si>
    <t>Местный</t>
  </si>
  <si>
    <t>Выполнимость</t>
  </si>
  <si>
    <t>Финансирование</t>
  </si>
  <si>
    <t>Дата</t>
  </si>
  <si>
    <t>Легкая</t>
  </si>
  <si>
    <t>Низкое</t>
  </si>
  <si>
    <t>(1) Очень высокая</t>
  </si>
  <si>
    <t>Неизвестно</t>
  </si>
  <si>
    <t>Очень низкий</t>
  </si>
  <si>
    <t>Информационно-разъяснительная работа</t>
  </si>
  <si>
    <t>минимальная дата начала</t>
  </si>
  <si>
    <t>01.01.2023 г.</t>
  </si>
  <si>
    <t>Средняя</t>
  </si>
  <si>
    <t>Среднее</t>
  </si>
  <si>
    <t xml:space="preserve">(2) Высокая </t>
  </si>
  <si>
    <t>Низкий</t>
  </si>
  <si>
    <t>СВО</t>
  </si>
  <si>
    <t>Оценка и использование данных</t>
  </si>
  <si>
    <t>минимальная дата завершения</t>
  </si>
  <si>
    <t>31.12.2099 г.</t>
  </si>
  <si>
    <t>Трудная</t>
  </si>
  <si>
    <t>Высокое</t>
  </si>
  <si>
    <t>(3) Средняя</t>
  </si>
  <si>
    <t>Частичное</t>
  </si>
  <si>
    <t>Средний</t>
  </si>
  <si>
    <t>Оценка рисков</t>
  </si>
  <si>
    <t>Координация</t>
  </si>
  <si>
    <t>(4) Низкая</t>
  </si>
  <si>
    <t>Высокий</t>
  </si>
  <si>
    <t>ООМ/ОПМ</t>
  </si>
  <si>
    <t>Назначение</t>
  </si>
  <si>
    <t>(5) Очень низкая</t>
  </si>
  <si>
    <t>Очень высокий</t>
  </si>
  <si>
    <t xml:space="preserve">Контрольный перечень вопросов по оценке готовности </t>
  </si>
  <si>
    <t>Распространение</t>
  </si>
  <si>
    <t>Контрольный показатель</t>
  </si>
  <si>
    <t xml:space="preserve">Финансирование </t>
  </si>
  <si>
    <t>ММСП-PVS NBW</t>
  </si>
  <si>
    <t xml:space="preserve">Мониторинг и оценка </t>
  </si>
  <si>
    <t>Региональная дорожная карта</t>
  </si>
  <si>
    <t xml:space="preserve">Планирование и стратегия </t>
  </si>
  <si>
    <t>Другой</t>
  </si>
  <si>
    <t>Закупки</t>
  </si>
  <si>
    <t xml:space="preserve">Осуществление программ </t>
  </si>
  <si>
    <t>SimEx и ООМ/ОПМ</t>
  </si>
  <si>
    <t>СОП</t>
  </si>
  <si>
    <t>Эпиднадзор</t>
  </si>
  <si>
    <t>Разработка инструментов</t>
  </si>
  <si>
    <t>Подготовка кадров</t>
  </si>
  <si>
    <t>СТРАТЕГИЧЕСКИЕ ДЕЙСТВИЯ</t>
  </si>
  <si>
    <t>Teхническая область</t>
  </si>
  <si>
    <t>Показатель</t>
  </si>
  <si>
    <t>Стратегическое действие</t>
  </si>
  <si>
    <t>ОПЕРАТИВНЫЙ ПЛАН</t>
  </si>
  <si>
    <t>Отнесение к конкретному риску
и готовности</t>
  </si>
  <si>
    <t>Определение приоритетности</t>
  </si>
  <si>
    <t>Moниторинг</t>
  </si>
  <si>
    <t>Конкретный риск</t>
  </si>
  <si>
    <t xml:space="preserve">Приоритетность </t>
  </si>
  <si>
    <t>Оценка (в %)</t>
  </si>
  <si>
    <t>Если вам нужно включить дополнительную строку, скопируйте строку в таблице НПДБЗ, а затем нажмите «вставить скопированную ячейку» ("insert copied Cell").</t>
  </si>
  <si>
    <t>Последние результаты</t>
  </si>
  <si>
    <t xml:space="preserve">Последние результаты </t>
  </si>
  <si>
    <t xml:space="preserve">Оценка (в %) </t>
  </si>
  <si>
    <t>Бюджет в разбивке по тематическим областям</t>
  </si>
  <si>
    <t>Бюджет в разбивке по показателям</t>
  </si>
  <si>
    <t>Внедрение информационной панели</t>
  </si>
  <si>
    <t>Sum of Существующий бюджет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</si>
</sst>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00\ _€_-;\-* #,##0.00\ _€_-;_-* &quot;-&quot;??\ _€_-;_-@_-"/>
    <numFmt numFmtId="165" formatCode="[$$-409]\ #,##0"/>
    <numFmt numFmtId="166" formatCode="[$]d\ mmm\ yyyy;@" x16r2:formatCode16="[$-en-150,1]d\ mmm\ yyyy;@"/>
    <numFmt numFmtId="167" formatCode="_-* #,##0_-;\-* #,##0_-;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8"/>
      <name val="Calibri"/>
      <family val="2"/>
      <scheme val="minor"/>
    </font>
    <font>
      <b/>
      <sz val="20"/>
      <color theme="1"/>
      <name val="Calibri"/>
      <family val="2"/>
      <scheme val="minor"/>
    </font>
    <font>
      <sz val="11"/>
      <color theme="1"/>
      <name val="Tenorite"/>
    </font>
    <font>
      <b/>
      <sz val="20"/>
      <color theme="1"/>
      <name val="Tenorite"/>
    </font>
    <font>
      <b/>
      <sz val="12"/>
      <color theme="1"/>
      <name val="Tenorite"/>
    </font>
    <font>
      <b/>
      <sz val="16"/>
      <color theme="1"/>
      <name val="Calibri"/>
      <family val="2"/>
      <scheme val="minor"/>
    </font>
    <font>
      <b/>
      <sz val="16"/>
      <color theme="0"/>
      <name val="Calibri"/>
      <family val="2"/>
      <scheme val="minor"/>
    </font>
    <font>
      <i/>
      <sz val="10"/>
      <color theme="1"/>
      <name val="Calibri"/>
      <family val="2"/>
      <scheme val="minor"/>
    </font>
    <font>
      <b/>
      <sz val="11"/>
      <color theme="1"/>
      <name val="Tenorite"/>
    </font>
    <font>
      <b/>
      <u/>
      <sz val="11"/>
      <color theme="1"/>
      <name val="Tenorite"/>
    </font>
    <font>
      <sz val="12"/>
      <color theme="1"/>
      <name val="Tenorite"/>
    </font>
    <font>
      <b/>
      <sz val="16"/>
      <color theme="1"/>
      <name val="Tenorite"/>
    </font>
    <font>
      <sz val="20"/>
      <color rgb="FFFF0000"/>
      <name val="Calibri"/>
      <family val="2"/>
      <scheme val="minor"/>
    </font>
    <font>
      <b/>
      <u/>
      <sz val="11"/>
      <color rgb="FFFF0000"/>
      <name val="Tenorite"/>
    </font>
    <font>
      <sz val="11"/>
      <color rgb="FFFF0000"/>
      <name val="Tenorite"/>
    </font>
    <font>
      <sz val="12"/>
      <name val="Tenorite"/>
    </font>
    <font>
      <b/>
      <u/>
      <sz val="11"/>
      <color rgb="FF00B050"/>
      <name val="Tenorite"/>
    </font>
    <font>
      <i/>
      <sz val="11"/>
      <color theme="1"/>
      <name val="Tenorite"/>
    </font>
    <font>
      <b/>
      <sz val="18"/>
      <color theme="1"/>
      <name val="Calibri"/>
      <family val="2"/>
      <scheme val="minor"/>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4"/>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2"/>
        <bgColor indexed="64"/>
      </patternFill>
    </fill>
    <fill>
      <patternFill patternType="solid">
        <fgColor rgb="FFFFFF99"/>
        <bgColor indexed="64"/>
      </patternFill>
    </fill>
    <fill>
      <patternFill patternType="solid">
        <fgColor rgb="FFFF00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bgColor indexed="64"/>
      </patternFill>
    </fill>
    <fill>
      <patternFill patternType="solid">
        <fgColor theme="4" tint="0.59999389629810485"/>
        <bgColor indexed="64"/>
      </patternFill>
    </fill>
    <fill>
      <patternFill patternType="solid">
        <fgColor rgb="FFFF9999"/>
        <bgColor indexed="64"/>
      </patternFill>
    </fill>
    <fill>
      <patternFill patternType="solid">
        <fgColor rgb="FFFFE699"/>
        <bgColor indexed="64"/>
      </patternFill>
    </fill>
    <fill>
      <patternFill patternType="solid">
        <fgColor theme="0" tint="-0.14999847407452621"/>
        <bgColor indexed="64"/>
      </patternFill>
    </fill>
    <fill>
      <patternFill patternType="solid">
        <fgColor theme="5"/>
        <bgColor indexed="64"/>
      </patternFill>
    </fill>
    <fill>
      <patternFill patternType="solid">
        <fgColor rgb="FFFFE5E5"/>
        <bgColor indexed="64"/>
      </patternFill>
    </fill>
    <fill>
      <patternFill patternType="solid">
        <fgColor theme="9" tint="0.39997558519241921"/>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147">
    <xf numFmtId="0" fontId="0" fillId="0" borderId="0" xfId="0"/>
    <xf numFmtId="0" fontId="0" fillId="0" borderId="0" xfId="0" applyAlignment="1">
      <alignment wrapText="1"/>
    </xf>
    <xf numFmtId="0" fontId="3" fillId="0" borderId="0" xfId="0" applyFont="1"/>
    <xf numFmtId="0" fontId="0" fillId="5" borderId="0" xfId="0" applyFill="1"/>
    <xf numFmtId="0" fontId="0" fillId="0" borderId="0" xfId="0" applyAlignment="1">
      <alignment horizontal="left"/>
    </xf>
    <xf numFmtId="0" fontId="0" fillId="11" borderId="0" xfId="0" applyFill="1"/>
    <xf numFmtId="0" fontId="4" fillId="11" borderId="0" xfId="0" applyFont="1" applyFill="1"/>
    <xf numFmtId="0" fontId="2" fillId="12" borderId="0" xfId="0" applyFont="1" applyFill="1"/>
    <xf numFmtId="0" fontId="2" fillId="6" borderId="0" xfId="0" applyFont="1" applyFill="1"/>
    <xf numFmtId="0" fontId="0" fillId="0" borderId="1" xfId="0" applyBorder="1"/>
    <xf numFmtId="0" fontId="0" fillId="10" borderId="0" xfId="0" applyFill="1"/>
    <xf numFmtId="0" fontId="0" fillId="0" borderId="0" xfId="0" applyAlignment="1">
      <alignment vertical="top" wrapText="1"/>
    </xf>
    <xf numFmtId="9" fontId="0" fillId="0" borderId="0" xfId="0" applyNumberFormat="1"/>
    <xf numFmtId="9" fontId="0" fillId="0" borderId="1" xfId="1" applyFont="1" applyBorder="1" applyAlignment="1">
      <alignment vertical="top" wrapText="1"/>
    </xf>
    <xf numFmtId="0" fontId="7" fillId="3" borderId="1" xfId="0" applyFont="1" applyFill="1" applyBorder="1" applyAlignment="1">
      <alignment vertical="center" wrapText="1"/>
    </xf>
    <xf numFmtId="0" fontId="0" fillId="11" borderId="0" xfId="0" applyFill="1" applyAlignment="1">
      <alignment wrapText="1"/>
    </xf>
    <xf numFmtId="0" fontId="0" fillId="15" borderId="0" xfId="0" applyFill="1"/>
    <xf numFmtId="0" fontId="0" fillId="17" borderId="0" xfId="0" applyFill="1"/>
    <xf numFmtId="0" fontId="0" fillId="16" borderId="0" xfId="0" applyFill="1"/>
    <xf numFmtId="0" fontId="0" fillId="19" borderId="0" xfId="0" applyFill="1"/>
    <xf numFmtId="0" fontId="0" fillId="3" borderId="0" xfId="0" applyFill="1"/>
    <xf numFmtId="0" fontId="0" fillId="20" borderId="1" xfId="0" applyFill="1" applyBorder="1" applyAlignment="1">
      <alignment horizontal="left"/>
    </xf>
    <xf numFmtId="0" fontId="0" fillId="21" borderId="1" xfId="0" applyFill="1" applyBorder="1" applyAlignment="1">
      <alignment horizontal="left"/>
    </xf>
    <xf numFmtId="0" fontId="0" fillId="22" borderId="1" xfId="0" applyFill="1" applyBorder="1" applyAlignment="1">
      <alignment horizontal="left"/>
    </xf>
    <xf numFmtId="0" fontId="8" fillId="0" borderId="0" xfId="0" applyFont="1" applyAlignment="1">
      <alignment horizontal="center" vertical="center" wrapText="1"/>
    </xf>
    <xf numFmtId="0" fontId="3" fillId="23" borderId="1" xfId="0" applyFont="1" applyFill="1" applyBorder="1" applyAlignment="1">
      <alignment horizontal="center"/>
    </xf>
    <xf numFmtId="0" fontId="3" fillId="0" borderId="1" xfId="0" applyFont="1" applyBorder="1"/>
    <xf numFmtId="0" fontId="8" fillId="0" borderId="0" xfId="0" applyFont="1" applyAlignment="1">
      <alignment horizontal="left" vertical="top"/>
    </xf>
    <xf numFmtId="0" fontId="8" fillId="0" borderId="0" xfId="0" applyFont="1"/>
    <xf numFmtId="0" fontId="8" fillId="0" borderId="1" xfId="0" applyFont="1" applyBorder="1" applyAlignment="1">
      <alignment vertical="top" wrapText="1"/>
    </xf>
    <xf numFmtId="0" fontId="8" fillId="11" borderId="2" xfId="0" applyFont="1" applyFill="1" applyBorder="1" applyAlignment="1">
      <alignment vertical="top" wrapText="1"/>
    </xf>
    <xf numFmtId="0" fontId="8" fillId="0" borderId="1" xfId="0" applyFont="1" applyBorder="1" applyAlignment="1">
      <alignment vertical="top"/>
    </xf>
    <xf numFmtId="0" fontId="8" fillId="0" borderId="2" xfId="0" applyFont="1" applyBorder="1" applyAlignment="1">
      <alignment vertical="top" wrapText="1"/>
    </xf>
    <xf numFmtId="14" fontId="8" fillId="0" borderId="1" xfId="0" applyNumberFormat="1" applyFont="1" applyBorder="1" applyAlignment="1">
      <alignment vertical="top"/>
    </xf>
    <xf numFmtId="165" fontId="8" fillId="0" borderId="1" xfId="0" applyNumberFormat="1" applyFont="1" applyBorder="1" applyAlignment="1">
      <alignment vertical="top" wrapText="1"/>
    </xf>
    <xf numFmtId="0" fontId="8" fillId="0" borderId="1" xfId="0" applyFont="1" applyBorder="1" applyAlignment="1">
      <alignment vertical="center" wrapText="1"/>
    </xf>
    <xf numFmtId="0" fontId="0" fillId="0" borderId="1" xfId="0" applyBorder="1" applyAlignment="1">
      <alignment horizontal="left"/>
    </xf>
    <xf numFmtId="0" fontId="8" fillId="11" borderId="1" xfId="0" applyFont="1" applyFill="1" applyBorder="1" applyAlignment="1">
      <alignment vertical="top" wrapText="1"/>
    </xf>
    <xf numFmtId="165" fontId="8" fillId="11" borderId="1" xfId="0" applyNumberFormat="1" applyFont="1" applyFill="1" applyBorder="1" applyAlignment="1">
      <alignment vertical="top" wrapText="1"/>
    </xf>
    <xf numFmtId="9" fontId="0" fillId="11" borderId="1" xfId="1" applyFont="1" applyFill="1" applyBorder="1" applyAlignment="1">
      <alignment vertical="top" wrapText="1"/>
    </xf>
    <xf numFmtId="0" fontId="8" fillId="0" borderId="5" xfId="0" applyFont="1" applyBorder="1" applyAlignment="1">
      <alignment wrapText="1"/>
    </xf>
    <xf numFmtId="0" fontId="8" fillId="11" borderId="5" xfId="0" applyFont="1" applyFill="1" applyBorder="1" applyAlignment="1">
      <alignment wrapText="1"/>
    </xf>
    <xf numFmtId="0" fontId="8" fillId="0" borderId="3" xfId="0" applyFont="1" applyBorder="1" applyAlignment="1">
      <alignment vertical="top"/>
    </xf>
    <xf numFmtId="0" fontId="0" fillId="0" borderId="0" xfId="0" pivotButton="1"/>
    <xf numFmtId="0" fontId="0" fillId="0" borderId="0" xfId="0" applyAlignment="1">
      <alignment horizontal="left" indent="1"/>
    </xf>
    <xf numFmtId="14" fontId="0" fillId="0" borderId="0" xfId="0" applyNumberFormat="1"/>
    <xf numFmtId="0" fontId="13" fillId="8" borderId="0" xfId="0" applyFont="1" applyFill="1"/>
    <xf numFmtId="0" fontId="13" fillId="8" borderId="0" xfId="0" applyFont="1" applyFill="1" applyAlignment="1">
      <alignment wrapText="1"/>
    </xf>
    <xf numFmtId="0" fontId="8" fillId="11" borderId="0" xfId="0" applyFont="1" applyFill="1"/>
    <xf numFmtId="0" fontId="8" fillId="14" borderId="10" xfId="0" applyFont="1" applyFill="1" applyBorder="1"/>
    <xf numFmtId="0" fontId="8" fillId="14" borderId="11" xfId="0" applyFont="1" applyFill="1" applyBorder="1"/>
    <xf numFmtId="0" fontId="8" fillId="14" borderId="12" xfId="0" applyFont="1" applyFill="1" applyBorder="1"/>
    <xf numFmtId="0" fontId="8" fillId="14" borderId="13" xfId="0" applyFont="1" applyFill="1" applyBorder="1"/>
    <xf numFmtId="0" fontId="8" fillId="14" borderId="14" xfId="0" applyFont="1" applyFill="1" applyBorder="1"/>
    <xf numFmtId="0" fontId="8" fillId="14" borderId="15" xfId="0" applyFont="1" applyFill="1" applyBorder="1"/>
    <xf numFmtId="0" fontId="8" fillId="14" borderId="16" xfId="0" applyFont="1" applyFill="1" applyBorder="1"/>
    <xf numFmtId="0" fontId="8" fillId="14" borderId="17" xfId="0" applyFont="1" applyFill="1" applyBorder="1"/>
    <xf numFmtId="0" fontId="8" fillId="14" borderId="0" xfId="0" applyFont="1" applyFill="1"/>
    <xf numFmtId="166" fontId="8" fillId="11" borderId="0" xfId="0" applyNumberFormat="1" applyFont="1" applyFill="1" applyAlignment="1">
      <alignment horizontal="center"/>
    </xf>
    <xf numFmtId="0" fontId="8" fillId="11" borderId="1" xfId="0" applyFont="1" applyFill="1" applyBorder="1" applyAlignment="1">
      <alignment vertical="top"/>
    </xf>
    <xf numFmtId="0" fontId="8" fillId="11" borderId="21" xfId="0" applyFont="1" applyFill="1" applyBorder="1" applyAlignment="1">
      <alignment vertical="top"/>
    </xf>
    <xf numFmtId="0" fontId="8" fillId="11" borderId="21" xfId="0" applyFont="1" applyFill="1" applyBorder="1" applyAlignment="1">
      <alignment vertical="top" wrapText="1"/>
    </xf>
    <xf numFmtId="0" fontId="8" fillId="11" borderId="23" xfId="0" applyFont="1" applyFill="1" applyBorder="1" applyAlignment="1">
      <alignment vertical="top" wrapText="1"/>
    </xf>
    <xf numFmtId="0" fontId="8" fillId="8" borderId="18" xfId="0" applyFont="1" applyFill="1" applyBorder="1"/>
    <xf numFmtId="0" fontId="8" fillId="8" borderId="19" xfId="0" applyFont="1" applyFill="1" applyBorder="1"/>
    <xf numFmtId="0" fontId="8" fillId="8" borderId="20" xfId="0" applyFont="1" applyFill="1" applyBorder="1"/>
    <xf numFmtId="0" fontId="8" fillId="11" borderId="22" xfId="0" applyFont="1" applyFill="1" applyBorder="1" applyAlignment="1">
      <alignment vertical="top"/>
    </xf>
    <xf numFmtId="0" fontId="8" fillId="11" borderId="24" xfId="0" applyFont="1" applyFill="1" applyBorder="1" applyAlignment="1">
      <alignment vertical="top"/>
    </xf>
    <xf numFmtId="0" fontId="8" fillId="11" borderId="24" xfId="0" quotePrefix="1" applyFont="1" applyFill="1" applyBorder="1" applyAlignment="1">
      <alignment vertical="top" wrapText="1"/>
    </xf>
    <xf numFmtId="0" fontId="8" fillId="11" borderId="25" xfId="0" applyFont="1" applyFill="1" applyBorder="1" applyAlignment="1">
      <alignment vertical="top"/>
    </xf>
    <xf numFmtId="0" fontId="14" fillId="8" borderId="0" xfId="0" applyFont="1" applyFill="1"/>
    <xf numFmtId="0" fontId="8" fillId="11" borderId="1" xfId="0" applyFont="1" applyFill="1" applyBorder="1" applyAlignment="1">
      <alignment horizontal="left" vertical="top" wrapText="1"/>
    </xf>
    <xf numFmtId="0" fontId="8" fillId="11" borderId="22" xfId="0" applyFont="1" applyFill="1" applyBorder="1" applyAlignment="1">
      <alignment horizontal="left" vertical="top" wrapText="1"/>
    </xf>
    <xf numFmtId="0" fontId="16" fillId="9" borderId="18" xfId="0" applyFont="1" applyFill="1" applyBorder="1" applyAlignment="1">
      <alignment horizontal="left" vertical="top" wrapText="1"/>
    </xf>
    <xf numFmtId="0" fontId="8" fillId="11" borderId="19" xfId="0" applyFont="1" applyFill="1" applyBorder="1" applyAlignment="1">
      <alignment horizontal="left" vertical="top" wrapText="1"/>
    </xf>
    <xf numFmtId="0" fontId="8" fillId="11" borderId="20" xfId="0" applyFont="1" applyFill="1" applyBorder="1" applyAlignment="1">
      <alignment horizontal="left" vertical="top" wrapText="1"/>
    </xf>
    <xf numFmtId="0" fontId="16" fillId="14" borderId="21" xfId="0" applyFont="1" applyFill="1" applyBorder="1" applyAlignment="1">
      <alignment horizontal="left" vertical="top" wrapText="1"/>
    </xf>
    <xf numFmtId="0" fontId="16" fillId="8" borderId="21" xfId="0" applyFont="1" applyFill="1" applyBorder="1" applyAlignment="1">
      <alignment horizontal="left" vertical="top" wrapText="1"/>
    </xf>
    <xf numFmtId="0" fontId="16" fillId="18" borderId="21" xfId="0" applyFont="1" applyFill="1" applyBorder="1" applyAlignment="1">
      <alignment horizontal="left" vertical="top" wrapText="1"/>
    </xf>
    <xf numFmtId="0" fontId="16" fillId="3" borderId="21" xfId="0" applyFont="1" applyFill="1" applyBorder="1" applyAlignment="1">
      <alignment horizontal="left" vertical="top" wrapText="1"/>
    </xf>
    <xf numFmtId="0" fontId="16" fillId="13" borderId="21" xfId="0" applyFont="1" applyFill="1" applyBorder="1" applyAlignment="1">
      <alignment horizontal="left" vertical="top" wrapText="1"/>
    </xf>
    <xf numFmtId="0" fontId="16" fillId="3" borderId="23" xfId="0" applyFont="1" applyFill="1" applyBorder="1" applyAlignment="1">
      <alignment horizontal="left" vertical="top" wrapText="1"/>
    </xf>
    <xf numFmtId="0" fontId="8" fillId="11" borderId="1" xfId="0" quotePrefix="1" applyFont="1" applyFill="1" applyBorder="1" applyAlignment="1">
      <alignment horizontal="left" vertical="top" wrapText="1"/>
    </xf>
    <xf numFmtId="0" fontId="14" fillId="2" borderId="0" xfId="0" applyFont="1" applyFill="1"/>
    <xf numFmtId="0" fontId="8" fillId="11" borderId="0" xfId="0" applyFont="1" applyFill="1" applyAlignment="1">
      <alignment horizontal="left" vertical="top"/>
    </xf>
    <xf numFmtId="0" fontId="0" fillId="0" borderId="0" xfId="0" applyAlignment="1">
      <alignment horizontal="left" vertical="top"/>
    </xf>
    <xf numFmtId="0" fontId="8" fillId="11" borderId="0" xfId="0" applyFont="1" applyFill="1" applyAlignment="1">
      <alignment vertical="top"/>
    </xf>
    <xf numFmtId="0" fontId="8" fillId="4" borderId="26" xfId="0" applyFont="1" applyFill="1" applyBorder="1" applyAlignment="1">
      <alignment vertical="top"/>
    </xf>
    <xf numFmtId="0" fontId="8" fillId="4" borderId="27" xfId="0" applyFont="1" applyFill="1" applyBorder="1" applyAlignment="1">
      <alignment vertical="top"/>
    </xf>
    <xf numFmtId="0" fontId="8" fillId="4" borderId="28" xfId="0" applyFont="1" applyFill="1" applyBorder="1" applyAlignment="1">
      <alignment vertical="top"/>
    </xf>
    <xf numFmtId="0" fontId="8" fillId="11" borderId="24" xfId="0" applyFont="1" applyFill="1" applyBorder="1" applyAlignment="1">
      <alignment horizontal="left" vertical="top" wrapText="1"/>
    </xf>
    <xf numFmtId="0" fontId="8" fillId="11" borderId="25" xfId="0" applyFont="1" applyFill="1" applyBorder="1" applyAlignment="1">
      <alignment horizontal="left" vertical="top" wrapText="1"/>
    </xf>
    <xf numFmtId="0" fontId="20" fillId="11" borderId="0" xfId="0" applyFont="1" applyFill="1" applyAlignment="1">
      <alignment horizontal="left" wrapText="1"/>
    </xf>
    <xf numFmtId="0" fontId="14" fillId="26" borderId="0" xfId="0" applyFont="1" applyFill="1"/>
    <xf numFmtId="0" fontId="10" fillId="9" borderId="9" xfId="0" applyFont="1" applyFill="1" applyBorder="1" applyAlignment="1">
      <alignment horizontal="center" vertical="top" wrapText="1"/>
    </xf>
    <xf numFmtId="0" fontId="10" fillId="14" borderId="1" xfId="0" applyFont="1" applyFill="1" applyBorder="1" applyAlignment="1">
      <alignment horizontal="center" vertical="top" wrapText="1"/>
    </xf>
    <xf numFmtId="0" fontId="10" fillId="8" borderId="1" xfId="0" applyFont="1" applyFill="1" applyBorder="1" applyAlignment="1">
      <alignment horizontal="center" vertical="top" wrapText="1"/>
    </xf>
    <xf numFmtId="0" fontId="10" fillId="8" borderId="2" xfId="0" applyFont="1" applyFill="1" applyBorder="1" applyAlignment="1">
      <alignment vertical="top" wrapText="1"/>
    </xf>
    <xf numFmtId="0" fontId="10" fillId="8" borderId="2" xfId="0" applyFont="1" applyFill="1" applyBorder="1" applyAlignment="1">
      <alignment horizontal="center" vertical="top" wrapText="1"/>
    </xf>
    <xf numFmtId="0" fontId="10" fillId="18" borderId="1"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13" borderId="1" xfId="0" applyFont="1" applyFill="1" applyBorder="1" applyAlignment="1">
      <alignment horizontal="center" vertical="top" wrapText="1"/>
    </xf>
    <xf numFmtId="9" fontId="5" fillId="3" borderId="1" xfId="1" applyFont="1" applyFill="1" applyBorder="1" applyAlignment="1">
      <alignment horizontal="center" vertical="top" wrapText="1"/>
    </xf>
    <xf numFmtId="0" fontId="8" fillId="0" borderId="2" xfId="0" applyFont="1" applyBorder="1" applyAlignment="1">
      <alignment vertical="center" wrapText="1"/>
    </xf>
    <xf numFmtId="0" fontId="0" fillId="26" borderId="1" xfId="0" applyFill="1" applyBorder="1" applyAlignment="1">
      <alignment horizontal="left"/>
    </xf>
    <xf numFmtId="0" fontId="0" fillId="19" borderId="1" xfId="0" applyFill="1" applyBorder="1" applyAlignment="1">
      <alignment horizontal="left"/>
    </xf>
    <xf numFmtId="0" fontId="9" fillId="14" borderId="5" xfId="0" applyFont="1" applyFill="1" applyBorder="1" applyAlignment="1">
      <alignment horizontal="center" wrapText="1"/>
    </xf>
    <xf numFmtId="3" fontId="8" fillId="0" borderId="2" xfId="0" applyNumberFormat="1" applyFont="1" applyBorder="1" applyAlignment="1">
      <alignment vertical="top" wrapText="1"/>
    </xf>
    <xf numFmtId="0" fontId="8" fillId="0" borderId="5" xfId="0" applyFont="1" applyBorder="1" applyAlignment="1">
      <alignment vertical="top" wrapText="1"/>
    </xf>
    <xf numFmtId="0" fontId="8" fillId="0" borderId="8" xfId="0" applyFont="1" applyBorder="1" applyAlignment="1">
      <alignment vertical="top" wrapText="1"/>
    </xf>
    <xf numFmtId="0" fontId="8" fillId="11" borderId="8" xfId="0" applyFont="1" applyFill="1" applyBorder="1" applyAlignment="1">
      <alignment vertical="top" wrapText="1"/>
    </xf>
    <xf numFmtId="0" fontId="0" fillId="27" borderId="0" xfId="0" applyFill="1"/>
    <xf numFmtId="0" fontId="8" fillId="27" borderId="0" xfId="0" applyFont="1" applyFill="1" applyAlignment="1">
      <alignment horizontal="left" vertical="top"/>
    </xf>
    <xf numFmtId="0" fontId="8" fillId="27" borderId="0" xfId="0" applyFont="1" applyFill="1" applyAlignment="1">
      <alignment horizontal="center" vertical="top"/>
    </xf>
    <xf numFmtId="0" fontId="8" fillId="27" borderId="0" xfId="0" applyFont="1" applyFill="1"/>
    <xf numFmtId="0" fontId="3" fillId="27" borderId="0" xfId="0" applyFont="1" applyFill="1"/>
    <xf numFmtId="14" fontId="8" fillId="0" borderId="1" xfId="0" applyNumberFormat="1" applyFont="1" applyBorder="1" applyAlignment="1">
      <alignment vertical="top" wrapText="1"/>
    </xf>
    <xf numFmtId="1" fontId="0" fillId="0" borderId="0" xfId="3" applyNumberFormat="1" applyFont="1" applyAlignment="1">
      <alignment horizontal="center"/>
    </xf>
    <xf numFmtId="0" fontId="2" fillId="6" borderId="0" xfId="0" applyFont="1" applyFill="1" applyAlignment="1">
      <alignment horizontal="center"/>
    </xf>
    <xf numFmtId="0" fontId="18" fillId="25" borderId="29" xfId="0" applyFont="1" applyFill="1" applyBorder="1" applyAlignment="1">
      <alignment horizontal="center" wrapText="1"/>
    </xf>
    <xf numFmtId="0" fontId="18" fillId="25" borderId="30" xfId="0" applyFont="1" applyFill="1" applyBorder="1" applyAlignment="1">
      <alignment horizontal="center" wrapText="1"/>
    </xf>
    <xf numFmtId="0" fontId="18" fillId="25" borderId="31" xfId="0" applyFont="1" applyFill="1" applyBorder="1" applyAlignment="1">
      <alignment horizontal="center" wrapText="1"/>
    </xf>
    <xf numFmtId="0" fontId="11" fillId="27" borderId="32" xfId="0" applyFont="1" applyFill="1" applyBorder="1" applyAlignment="1">
      <alignment horizontal="center" vertical="center" wrapText="1"/>
    </xf>
    <xf numFmtId="0" fontId="11" fillId="27" borderId="33" xfId="0" applyFont="1" applyFill="1" applyBorder="1" applyAlignment="1">
      <alignment horizontal="center" vertical="center" wrapText="1"/>
    </xf>
    <xf numFmtId="0" fontId="11" fillId="27" borderId="34" xfId="0" applyFont="1" applyFill="1" applyBorder="1" applyAlignment="1">
      <alignment horizontal="center" vertical="center" wrapText="1"/>
    </xf>
    <xf numFmtId="0" fontId="8" fillId="11" borderId="0" xfId="0" applyFont="1" applyFill="1" applyAlignment="1">
      <alignment horizontal="left" vertical="top" wrapText="1"/>
    </xf>
    <xf numFmtId="0" fontId="17" fillId="24" borderId="0" xfId="0" applyFont="1" applyFill="1" applyAlignment="1">
      <alignment horizontal="center" vertical="top"/>
    </xf>
    <xf numFmtId="0" fontId="14" fillId="11" borderId="0" xfId="0" applyFont="1" applyFill="1" applyAlignment="1">
      <alignment horizontal="left" vertical="center"/>
    </xf>
    <xf numFmtId="0" fontId="8" fillId="11" borderId="0" xfId="0" applyFont="1" applyFill="1" applyAlignment="1">
      <alignment horizontal="left"/>
    </xf>
    <xf numFmtId="0" fontId="9" fillId="8" borderId="2" xfId="0" applyFont="1" applyFill="1" applyBorder="1" applyAlignment="1">
      <alignment horizontal="center" wrapText="1"/>
    </xf>
    <xf numFmtId="0" fontId="9" fillId="8" borderId="6" xfId="0" applyFont="1" applyFill="1" applyBorder="1" applyAlignment="1">
      <alignment horizontal="center" wrapText="1"/>
    </xf>
    <xf numFmtId="0" fontId="9" fillId="8" borderId="4" xfId="0" applyFont="1" applyFill="1" applyBorder="1" applyAlignment="1">
      <alignment horizontal="center" wrapText="1"/>
    </xf>
    <xf numFmtId="0" fontId="9" fillId="14" borderId="5" xfId="0" applyFont="1" applyFill="1" applyBorder="1" applyAlignment="1">
      <alignment horizontal="center" wrapText="1"/>
    </xf>
    <xf numFmtId="0" fontId="9" fillId="14" borderId="7" xfId="0" applyFont="1" applyFill="1" applyBorder="1" applyAlignment="1">
      <alignment horizontal="center" wrapText="1"/>
    </xf>
    <xf numFmtId="0" fontId="9" fillId="18" borderId="2"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24" fillId="0" borderId="0" xfId="0" applyFont="1" applyAlignment="1">
      <alignment horizontal="center"/>
    </xf>
    <xf numFmtId="0" fontId="12" fillId="7" borderId="0" xfId="0" applyFont="1" applyFill="1" applyAlignment="1">
      <alignment horizontal="center"/>
    </xf>
    <xf numFmtId="0" fontId="11" fillId="19" borderId="0" xfId="0" applyFont="1" applyFill="1" applyAlignment="1">
      <alignment horizontal="center"/>
    </xf>
    <xf numFmtId="0" fontId="21" fillId="14" borderId="21" xfId="0" applyFont="1" applyFill="1" applyBorder="1" applyAlignment="1">
      <alignment horizontal="left" vertical="top" wrapText="1"/>
    </xf>
    <xf numFmtId="167" fontId="0" fillId="0" borderId="0" xfId="0" applyNumberFormat="1"/>
  </cellXfs>
  <cellStyles count="4">
    <cellStyle name="Comma" xfId="3" builtinId="3"/>
    <cellStyle name="Comma 2" xfId="2" xr:uid="{CD283381-7412-4E58-8099-11E2B7B9A993}"/>
    <cellStyle name="Normal" xfId="0" builtinId="0"/>
    <cellStyle name="Percent" xfId="1" builtinId="5"/>
  </cellStyles>
  <dxfs count="90">
    <dxf>
      <numFmt numFmtId="167" formatCode="_-* #,##0_-;\-* #,##0_-;_-* &quot;-&quot;??_-;_-@_-"/>
    </dxf>
    <dxf>
      <numFmt numFmtId="167" formatCode="_-* #,##0_-;\-* #,##0_-;_-* &quot;-&quot;??_-;_-@_-"/>
    </dxf>
    <dxf>
      <numFmt numFmtId="167" formatCode="_-* #,##0_-;\-* #,##0_-;_-* &quot;-&quot;??_-;_-@_-"/>
    </dxf>
    <dxf>
      <numFmt numFmtId="167" formatCode="_-* #,##0_-;\-* #,##0_-;_-* &quot;-&quot;??_-;_-@_-"/>
    </dxf>
    <dxf>
      <numFmt numFmtId="167" formatCode="_-* #,##0_-;\-* #,##0_-;_-* &quot;-&quot;??_-;_-@_-"/>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67" formatCode="_-* #,##0_-;\-* #,##0_-;_-* &quot;-&quot;??_-;_-@_-"/>
    </dxf>
    <dxf>
      <numFmt numFmtId="167" formatCode="_-* #,##0_-;\-* #,##0_-;_-* &quot;-&quot;??_-;_-@_-"/>
    </dxf>
    <dxf>
      <numFmt numFmtId="13" formatCode="0%"/>
    </dxf>
    <dxf>
      <numFmt numFmtId="1" formatCode="0"/>
    </dxf>
    <dxf>
      <numFmt numFmtId="1" formatCode="0"/>
    </dxf>
    <dxf>
      <alignment horizontal="center"/>
    </dxf>
    <dxf>
      <alignment horizontal="center"/>
    </dxf>
    <dxf>
      <font>
        <b val="0"/>
        <i/>
        <strike/>
        <color theme="0"/>
      </font>
      <fill>
        <patternFill>
          <bgColor rgb="FFC00000"/>
        </patternFill>
      </fill>
    </dxf>
    <dxf>
      <font>
        <color theme="0"/>
      </font>
      <fill>
        <patternFill>
          <bgColor rgb="FFFF0000"/>
        </patternFill>
      </fill>
    </dxf>
    <dxf>
      <fill>
        <patternFill>
          <bgColor rgb="FFFFC000"/>
        </patternFill>
      </fill>
    </dxf>
    <dxf>
      <fill>
        <patternFill>
          <bgColor rgb="FFFFFF99"/>
        </patternFill>
      </fill>
    </dxf>
    <dxf>
      <fill>
        <patternFill>
          <bgColor theme="9" tint="0.39994506668294322"/>
        </patternFill>
      </fill>
    </dxf>
    <dxf>
      <fill>
        <patternFill>
          <bgColor rgb="FF00B050"/>
        </patternFill>
      </fill>
    </dxf>
    <dxf>
      <fill>
        <patternFill>
          <bgColor theme="9"/>
        </patternFill>
      </fill>
    </dxf>
    <dxf>
      <fill>
        <patternFill>
          <bgColor theme="9" tint="0.39994506668294322"/>
        </patternFill>
      </fill>
    </dxf>
    <dxf>
      <fill>
        <patternFill>
          <bgColor theme="4" tint="0.39994506668294322"/>
        </patternFill>
      </fill>
    </dxf>
    <dxf>
      <fill>
        <patternFill>
          <bgColor theme="7" tint="0.59996337778862885"/>
        </patternFill>
      </fill>
    </dxf>
    <dxf>
      <fill>
        <patternFill>
          <bgColor rgb="FFFF9999"/>
        </patternFill>
      </fill>
    </dxf>
    <dxf>
      <fill>
        <patternFill>
          <bgColor rgb="FF00B050"/>
        </patternFill>
      </fill>
    </dxf>
    <dxf>
      <fill>
        <patternFill>
          <bgColor theme="9" tint="0.79998168889431442"/>
        </patternFill>
      </fill>
    </dxf>
    <dxf>
      <fill>
        <patternFill>
          <bgColor rgb="FFFFFF99"/>
        </patternFill>
      </fill>
    </dxf>
    <dxf>
      <fill>
        <patternFill>
          <bgColor rgb="FFFFC000"/>
        </patternFill>
      </fill>
    </dxf>
    <dxf>
      <font>
        <color theme="0"/>
      </font>
      <fill>
        <patternFill>
          <bgColor rgb="FFFF0000"/>
        </patternFill>
      </fill>
    </dxf>
    <dxf>
      <fill>
        <patternFill>
          <bgColor theme="8" tint="0.59996337778862885"/>
        </patternFill>
      </fill>
    </dxf>
    <dxf>
      <fill>
        <patternFill>
          <bgColor rgb="FF92D050"/>
        </patternFill>
      </fill>
    </dxf>
    <dxf>
      <fill>
        <patternFill>
          <bgColor theme="7" tint="0.59996337778862885"/>
        </patternFill>
      </fill>
    </dxf>
    <dxf>
      <fill>
        <patternFill>
          <bgColor rgb="FFFF9999"/>
        </patternFill>
      </fill>
    </dxf>
    <dxf>
      <numFmt numFmtId="167" formatCode="_-* #,##0_-;\-* #,##0_-;_-* &quot;-&quot;??_-;_-@_-"/>
    </dxf>
    <dxf>
      <numFmt numFmtId="167" formatCode="_-* #,##0_-;\-* #,##0_-;_-* &quot;-&quot;??_-;_-@_-"/>
    </dxf>
    <dxf>
      <numFmt numFmtId="13" formatCode="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numFmt numFmtId="165" formatCode="[$$-409]\ #,##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numFmt numFmtId="19" formatCode="dd/mm/yyyy"/>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numFmt numFmtId="19" formatCode="dd/mm/yyyy"/>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fill>
        <patternFill patternType="solid">
          <fgColor indexed="64"/>
          <bgColor theme="0"/>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alignment horizontal="general"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enorite"/>
        <scheme val="none"/>
      </font>
      <fill>
        <patternFill patternType="none">
          <fgColor indexed="64"/>
          <bgColor indexed="65"/>
        </patternFill>
      </fill>
      <alignment horizontal="general" vertical="bottom" textRotation="0" wrapText="1" indent="0" justifyLastLine="0" shrinkToFit="0" readingOrder="0"/>
      <border diagonalUp="0" diagonalDown="0">
        <left/>
        <right/>
        <top/>
        <bottom style="thin">
          <color indexed="64"/>
        </bottom>
        <vertical/>
        <horizontal/>
      </border>
    </dxf>
    <dxf>
      <border outline="0">
        <left style="thin">
          <color indexed="64"/>
        </left>
      </border>
    </dxf>
    <dxf>
      <font>
        <strike val="0"/>
        <outline val="0"/>
        <shadow val="0"/>
        <u val="none"/>
        <vertAlign val="baseline"/>
        <color theme="1"/>
      </font>
      <alignment textRotation="0" wrapText="1" indent="0" justifyLastLine="0" shrinkToFit="0" readingOrder="0"/>
    </dxf>
    <dxf>
      <font>
        <strike val="0"/>
        <outline val="0"/>
        <shadow val="0"/>
        <u val="none"/>
        <vertAlign val="baseline"/>
        <sz val="11"/>
        <color theme="1"/>
        <name val="Tenorite"/>
        <scheme val="none"/>
      </font>
      <fill>
        <patternFill patternType="solid">
          <fgColor indexed="64"/>
          <bgColor rgb="FFFFFF00"/>
        </patternFill>
      </fill>
      <alignment textRotation="0" wrapText="0" indent="0" justifyLastLine="0" shrinkToFit="0" readingOrder="0"/>
    </dxf>
    <dxf>
      <font>
        <strike val="0"/>
        <outline val="0"/>
        <shadow val="0"/>
        <u val="none"/>
        <vertAlign val="baseline"/>
        <sz val="11"/>
        <color theme="1"/>
        <name val="Tenorite"/>
        <scheme val="none"/>
      </font>
      <fill>
        <patternFill patternType="solid">
          <fgColor indexed="64"/>
          <bgColor rgb="FFFFFF00"/>
        </patternFill>
      </fill>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alignment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center"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patternType="solid">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horizontal="left" vertical="top" textRotation="0" wrapText="0" indent="0" justifyLastLine="0" shrinkToFit="0" readingOrder="0"/>
    </dxf>
    <dxf>
      <font>
        <strike val="0"/>
        <outline val="0"/>
        <shadow val="0"/>
        <u val="none"/>
        <vertAlign val="baseline"/>
        <sz val="11"/>
        <color theme="1"/>
        <name val="Tenorite"/>
        <scheme val="none"/>
      </font>
      <fill>
        <patternFill>
          <fgColor indexed="64"/>
          <bgColor rgb="FFFFFF00"/>
        </patternFill>
      </fill>
      <alignment textRotation="0" wrapText="0" indent="0" justifyLastLine="0" shrinkToFit="0" readingOrder="0"/>
    </dxf>
    <dxf>
      <font>
        <color theme="1"/>
      </font>
    </dxf>
    <dxf>
      <font>
        <color theme="1"/>
      </font>
    </dxf>
  </dxfs>
  <tableStyles count="3" defaultTableStyle="Table Style 2" defaultPivotStyle="PivotStyleLight16">
    <tableStyle name="Invisible" pivot="0" table="0" count="0" xr9:uid="{41090DCA-5F4B-4335-BC1E-036C08CFCFBB}"/>
    <tableStyle name="Table Style 1" pivot="0" count="1" xr9:uid="{B4EB8E13-A184-45B1-9BB3-4755EB7A8B76}">
      <tableStyleElement type="headerRow" dxfId="89"/>
    </tableStyle>
    <tableStyle name="Table Style 2" pivot="0" count="1" xr9:uid="{FB2215C6-59AC-436C-B5FB-C70CBA03DEF1}">
      <tableStyleElement type="headerRow" dxfId="88"/>
    </tableStyle>
  </tableStyles>
  <colors>
    <mruColors>
      <color rgb="FFFFE5E5"/>
      <color rgb="FFFF9999"/>
      <color rgb="FF92D050"/>
      <color rgb="FFFFE699"/>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[NAPHS_tool (version 4.6)_RU.xlsx]Информационная панель "Осуществ!Budget_table</c:name>
    <c:fmtId val="0"/>
  </c:pivotSource>
  <c:chart>
    <c:title>
      <c:tx>
        <c:strRef>
          <c:f>'Информационная панель "Осуществ'!$A$1</c:f>
          <c:strCache>
            <c:ptCount val="1"/>
            <c:pt idx="0">
              <c:v>Бюджет в разбивке по тематическим областям</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'Информационная панель "Осуществ'!$A$1</c:f>
              <c:strCache>
                <c:ptCount val="1"/>
                <c:pt idx="0">
                  <c:v>Total</c:v>
                </c:pt>
              </c:strCache>
            </c:strRef>
          </c:tx>
          <c:spPr>
            <a:solidFill>
              <a:schemeClr val="accent1"/>
            </a:solidFill>
            <a:ln>
              <a:noFill/>
            </a:ln>
            <a:effectLst/>
          </c:spPr>
          <c:invertIfNegative val="0"/>
          <c:cat>
            <c:strRef>
              <c:f>'Информационная панель "Осуществ'!$A$1</c:f>
              <c:strCache>
                <c:ptCount val="1"/>
                <c:pt idx="0">
                  <c:v>(blank)</c:v>
                </c:pt>
              </c:strCache>
            </c:strRef>
          </c:cat>
          <c:val>
            <c:numRef>
              <c:f>'Информационная панель "Осуществ'!$A$1</c:f>
              <c:numCache>
                <c:formatCode>_-* #,##0_-;\-* #,##0_-;_-* "-"??_-;_-@_-</c:formatCode>
                <c:ptCount val="1"/>
                <c:pt idx="0">
                  <c:v>80000</c:v>
                </c:pt>
              </c:numCache>
            </c:numRef>
          </c:val>
          <c:extLst>
            <c:ext xmlns:c16="http://schemas.microsoft.com/office/drawing/2014/chart" uri="{C3380CC4-5D6E-409C-BE32-E72D297353CC}">
              <c16:uniqueId val="{00000000-47DA-4DB1-899E-10B971CDEBBD}"/>
            </c:ext>
          </c:extLst>
        </c:ser>
        <c:dLbls>
          <c:showLegendKey val="0"/>
          <c:showVal val="0"/>
          <c:showCatName val="0"/>
          <c:showSerName val="0"/>
          <c:showPercent val="0"/>
          <c:showBubbleSize val="0"/>
        </c:dLbls>
        <c:gapWidth val="182"/>
        <c:axId val="1102577919"/>
        <c:axId val="255086528"/>
      </c:barChart>
      <c:catAx>
        <c:axId val="11025779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5086528"/>
        <c:crosses val="autoZero"/>
        <c:auto val="1"/>
        <c:lblAlgn val="ctr"/>
        <c:lblOffset val="100"/>
        <c:noMultiLvlLbl val="0"/>
      </c:catAx>
      <c:valAx>
        <c:axId val="255086528"/>
        <c:scaling>
          <c:orientation val="minMax"/>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25779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[NAPHS_tool (version 4.6)_RU.xlsx]Информационная панель "Осуществ!PivotTable5</c:name>
    <c:fmtId val="3"/>
  </c:pivotSource>
  <c:chart>
    <c:title>
      <c:tx>
        <c:strRef>
          <c:f>'Информационная панель "Осуществ'!$S$1</c:f>
          <c:strCache>
            <c:ptCount val="1"/>
            <c:pt idx="0">
              <c:v>Бюджет в разбивке по показателям</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'Информационная панель "Осуществ'!$S$1</c:f>
              <c:strCache>
                <c:ptCount val="1"/>
                <c:pt idx="0">
                  <c:v>Total</c:v>
                </c:pt>
              </c:strCache>
            </c:strRef>
          </c:tx>
          <c:spPr>
            <a:solidFill>
              <a:schemeClr val="accent1"/>
            </a:solidFill>
            <a:ln>
              <a:noFill/>
            </a:ln>
            <a:effectLst/>
          </c:spPr>
          <c:invertIfNegative val="0"/>
          <c:cat>
            <c:multiLvlStrRef>
              <c:f>'Информационная панель "Осуществ'!$S$1</c:f>
              <c:multiLvlStrCache>
                <c:ptCount val="2"/>
                <c:lvl>
                  <c:pt idx="1">
                    <c:v>(blank)</c:v>
                  </c:pt>
                </c:lvl>
                <c:lvl>
                  <c:pt idx="0">
                    <c:v>(blank)</c:v>
                  </c:pt>
                </c:lvl>
              </c:multiLvlStrCache>
            </c:multiLvlStrRef>
          </c:cat>
          <c:val>
            <c:numRef>
              <c:f>'Информационная панель "Осуществ'!$S$1</c:f>
              <c:numCache>
                <c:formatCode>_-* #,##0_-;\-* #,##0_-;_-* "-"??_-;_-@_-</c:formatCode>
                <c:ptCount val="2"/>
                <c:pt idx="1">
                  <c:v>80000</c:v>
                </c:pt>
              </c:numCache>
            </c:numRef>
          </c:val>
          <c:extLst>
            <c:ext xmlns:c16="http://schemas.microsoft.com/office/drawing/2014/chart" uri="{C3380CC4-5D6E-409C-BE32-E72D297353CC}">
              <c16:uniqueId val="{00000000-EEFF-4487-8D2A-16DC12A8CD12}"/>
            </c:ext>
          </c:extLst>
        </c:ser>
        <c:dLbls>
          <c:showLegendKey val="0"/>
          <c:showVal val="0"/>
          <c:showCatName val="0"/>
          <c:showSerName val="0"/>
          <c:showPercent val="0"/>
          <c:showBubbleSize val="0"/>
        </c:dLbls>
        <c:gapWidth val="182"/>
        <c:axId val="249823280"/>
        <c:axId val="1091506575"/>
      </c:barChart>
      <c:catAx>
        <c:axId val="249823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506575"/>
        <c:crosses val="autoZero"/>
        <c:auto val="1"/>
        <c:lblAlgn val="ctr"/>
        <c:lblOffset val="100"/>
        <c:noMultiLvlLbl val="0"/>
      </c:catAx>
      <c:valAx>
        <c:axId val="1091506575"/>
        <c:scaling>
          <c:orientation val="minMax"/>
        </c:scaling>
        <c:delete val="0"/>
        <c:axPos val="b"/>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823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295274</xdr:colOff>
      <xdr:row>2</xdr:row>
      <xdr:rowOff>128586</xdr:rowOff>
    </xdr:from>
    <xdr:to>
      <xdr:col>16</xdr:col>
      <xdr:colOff>419099</xdr:colOff>
      <xdr:row>27</xdr:row>
      <xdr:rowOff>19049</xdr:rowOff>
    </xdr:to>
    <xdr:graphicFrame macro="">
      <xdr:nvGraphicFramePr>
        <xdr:cNvPr id="2" name="Chart 1">
          <a:extLst>
            <a:ext uri="{FF2B5EF4-FFF2-40B4-BE49-F238E27FC236}">
              <a16:creationId xmlns:a16="http://schemas.microsoft.com/office/drawing/2014/main" id="{246B44BF-46C3-5C69-9771-575D56DF4C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542925</xdr:colOff>
      <xdr:row>3</xdr:row>
      <xdr:rowOff>4762</xdr:rowOff>
    </xdr:from>
    <xdr:to>
      <xdr:col>33</xdr:col>
      <xdr:colOff>161925</xdr:colOff>
      <xdr:row>23</xdr:row>
      <xdr:rowOff>19050</xdr:rowOff>
    </xdr:to>
    <xdr:graphicFrame macro="">
      <xdr:nvGraphicFramePr>
        <xdr:cNvPr id="4" name="Chart 3">
          <a:extLst>
            <a:ext uri="{FF2B5EF4-FFF2-40B4-BE49-F238E27FC236}">
              <a16:creationId xmlns:a16="http://schemas.microsoft.com/office/drawing/2014/main" id="{CEEEDBD5-4DA4-D953-7805-589430A922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CAP/Shared%20Documents/General/NAPHS/NAPHS%20reports/EMRO_NAPHS_reports/Iraq/prep%20Iraq%202022/practise%20dropdown.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es/CAP/Shared%20Documents/General/NAPHS/NAPHS%20reports/EMRO_NAPHS_reports/Iraq/prep%20Iraq%202022/NAPHS%20tool/Copy%20of%20NAPHS%20planning%20and%20costing%20tool_THE%20GAMBIA_COMPIL_COSTED%2022%2010%202021.xlsm?02A02800" TargetMode="External"/><Relationship Id="rId1" Type="http://schemas.openxmlformats.org/officeDocument/2006/relationships/externalLinkPath" Target="file:///\\02A02800\Copy%20of%20NAPHS%20planning%20and%20costing%20tool_THE%20GAMBIA_COMPIL_COSTED%2022%2010%202021.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worldhealthorg.sharepoint.com/sites/CAP/Shared%20Documents/NAPHS/Toos%20&amp;%20guides/04%20NAPHS%20tool/Translations/231733_NAPHS_Tool__(v_4_5)_RU.xlsx" TargetMode="External"/><Relationship Id="rId1" Type="http://schemas.openxmlformats.org/officeDocument/2006/relationships/externalLinkPath" Target="Translations/231733_NAPHS_Tool__(v_4_5)_R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2A02800\Copy%20of%20NAPHS%20planning%20and%20costing%20tool_THE%20GAMBIA_COMPIL_COSTED%2022%2010%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practise dropdown"/>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tools"/>
      <sheetName val="Basic Inputs"/>
      <sheetName val="Basic Input for Tool"/>
      <sheetName val="Internal data"/>
      <sheetName val="National Legislation"/>
      <sheetName val="IHR Coordination"/>
      <sheetName val="AMR"/>
      <sheetName val="Zoonotic events"/>
      <sheetName val="Food safety"/>
      <sheetName val="Biosafety and Biosecurity"/>
      <sheetName val="Immunization"/>
      <sheetName val="Laboratory"/>
      <sheetName val="Surveillance"/>
      <sheetName val="Reporting"/>
      <sheetName val="Human resources"/>
      <sheetName val="Preparedness"/>
      <sheetName val="Emergency response"/>
      <sheetName val="Linking PH and security"/>
      <sheetName val="Medical countermeasures"/>
      <sheetName val="Risk communication"/>
      <sheetName val="PoE"/>
      <sheetName val="Chemical Events"/>
      <sheetName val="Radiation emergencies"/>
      <sheetName val="Other technical focus area"/>
      <sheetName val="Summary tables"/>
      <sheetName val="Graphiques"/>
      <sheetName val="Pie chart"/>
      <sheetName val="Pending list"/>
      <sheetName val="Procurement list"/>
    </sheetNames>
    <sheetDataSet>
      <sheetData sheetId="0" refreshError="1"/>
      <sheetData sheetId="1">
        <row r="67">
          <cell r="D67">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Инструкции"/>
      <sheetName val="Справочные таблицы"/>
      <sheetName val="1_установка"/>
      <sheetName val="НПДБЗ"/>
      <sheetName val="Информационная панель &quot;Бюджет&quot;"/>
      <sheetName val="Информационная панель &quot;Осуществ"/>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gation tools"/>
      <sheetName val="Basic Inputs"/>
      <sheetName val="Basic Input for Tool"/>
      <sheetName val="Internal data"/>
      <sheetName val="National Legislation"/>
      <sheetName val="IHR Coordination"/>
      <sheetName val="AMR"/>
      <sheetName val="Zoonotic events"/>
      <sheetName val="Food safety"/>
      <sheetName val="Biosafety and Biosecurity"/>
      <sheetName val="Immunization"/>
      <sheetName val="Laboratory"/>
      <sheetName val="Surveillance"/>
      <sheetName val="Reporting"/>
      <sheetName val="Human resources"/>
      <sheetName val="Preparedness"/>
      <sheetName val="Emergency response"/>
      <sheetName val="Linking PH and security"/>
      <sheetName val="Medical countermeasures"/>
      <sheetName val="Risk communication"/>
      <sheetName val="PoE"/>
      <sheetName val="Chemical Events"/>
      <sheetName val="Radiation emergencies"/>
      <sheetName val="Other technical focus area"/>
      <sheetName val="Summary tables"/>
      <sheetName val="Graphiques"/>
      <sheetName val="Pie chart"/>
      <sheetName val="Pending list"/>
      <sheetName val="Procurement list"/>
    </sheetNames>
    <sheetDataSet>
      <sheetData sheetId="0" refreshError="1"/>
      <sheetData sheetId="1">
        <row r="67">
          <cell r="D67">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C" refreshedDate="45118.544504050929" createdVersion="8" refreshedVersion="8" minRefreshableVersion="3" recordCount="98" xr:uid="{2F9D4434-4807-4C40-BA05-85C8BA04E271}">
  <cacheSource type="worksheet">
    <worksheetSource name="NAPHS_table"/>
  </cacheSource>
  <cacheFields count="26">
    <cacheField name="Teхническая область" numFmtId="0">
      <sharedItems containsNonDate="0" containsString="0" containsBlank="1" count="1">
        <m/>
      </sharedItems>
    </cacheField>
    <cacheField name="Показатель" numFmtId="0">
      <sharedItems containsBlank="1" count="2">
        <m/>
        <s v=""/>
      </sharedItems>
    </cacheField>
    <cacheField name="Последние результаты" numFmtId="0">
      <sharedItems containsNonDate="0" containsString="0" containsBlank="1"/>
    </cacheField>
    <cacheField name="Стратегическое действие" numFmtId="0">
      <sharedItems containsNonDate="0" containsString="0" containsBlank="1"/>
    </cacheField>
    <cacheField name="Ответственный орган" numFmtId="0">
      <sharedItems containsNonDate="0" containsString="0" containsBlank="1"/>
    </cacheField>
    <cacheField name="Предполагаемые затраты на стратегическое действие " numFmtId="0">
      <sharedItems containsNonDate="0" containsString="0" containsBlank="1"/>
    </cacheField>
    <cacheField name="Идентификационный код мероприятия" numFmtId="0">
      <sharedItems/>
    </cacheField>
    <cacheField name="Источник" numFmtId="0">
      <sharedItems containsNonDate="0" containsString="0" containsBlank="1"/>
    </cacheField>
    <cacheField name="Подробное описание мероприятия" numFmtId="0">
      <sharedItems containsNonDate="0" containsString="0" containsBlank="1"/>
    </cacheField>
    <cacheField name="Тип мероприятия" numFmtId="0">
      <sharedItems containsNonDate="0" containsString="0" containsBlank="1"/>
    </cacheField>
    <cacheField name="Конкретный риск" numFmtId="0">
      <sharedItems containsNonDate="0" containsString="0" containsBlank="1"/>
    </cacheField>
    <cacheField name="Уровень риска" numFmtId="0">
      <sharedItems containsNonDate="0" containsString="0" containsBlank="1"/>
    </cacheField>
    <cacheField name="Осуществимость" numFmtId="0">
      <sharedItems containsBlank="1"/>
    </cacheField>
    <cacheField name="Воздействие" numFmtId="0">
      <sharedItems containsBlank="1"/>
    </cacheField>
    <cacheField name="Приоритетность " numFmtId="0">
      <sharedItems/>
    </cacheField>
    <cacheField name="Дата начала" numFmtId="14">
      <sharedItems containsNonDate="0" containsDate="1" containsString="0" containsBlank="1" minDate="2023-01-20T00:00:00" maxDate="2023-01-21T00:00:00"/>
    </cacheField>
    <cacheField name="Дата завершения" numFmtId="14">
      <sharedItems containsNonDate="0" containsDate="1" containsString="0" containsBlank="1" minDate="2023-07-22T00:00:00" maxDate="2023-07-23T00:00:00"/>
    </cacheField>
    <cacheField name="Подробная смета расходов на мероприятие" numFmtId="165">
      <sharedItems containsString="0" containsBlank="1" containsNumber="1" containsInteger="1" minValue="100000" maxValue="100000"/>
    </cacheField>
    <cacheField name="Наличие финансовых средств" numFmtId="0">
      <sharedItems containsBlank="1"/>
    </cacheField>
    <cacheField name="Существующий бюджет" numFmtId="0">
      <sharedItems containsString="0" containsBlank="1" containsNumber="1" containsInteger="1" minValue="80000" maxValue="80000"/>
    </cacheField>
    <cacheField name="Ответственное лицо" numFmtId="0">
      <sharedItems containsNonDate="0" containsString="0" containsBlank="1"/>
    </cacheField>
    <cacheField name="Coтрудничающие учреждения" numFmtId="0">
      <sharedItems containsBlank="1"/>
    </cacheField>
    <cacheField name="Необходимая внешняя техническая помощь" numFmtId="0">
      <sharedItems containsBlank="1"/>
    </cacheField>
    <cacheField name="Статус осуществления" numFmtId="0">
      <sharedItems containsBlank="1"/>
    </cacheField>
    <cacheField name="Комментарии" numFmtId="0">
      <sharedItems containsBlank="1"/>
    </cacheField>
    <cacheField name="Оценка (в %)" numFmtId="9">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x v="0"/>
    <x v="0"/>
    <m/>
    <m/>
    <m/>
    <m/>
    <s v=""/>
    <m/>
    <m/>
    <m/>
    <m/>
    <m/>
    <s v="Easy"/>
    <s v="High"/>
    <s v=""/>
    <d v="2023-01-20T00:00:00"/>
    <d v="2023-07-22T00:00:00"/>
    <n v="100000"/>
    <s v="Partial"/>
    <n v="80000"/>
    <m/>
    <s v="MOH"/>
    <s v="Yes"/>
    <s v="Just started"/>
    <s v="this is included in AMR plan"/>
    <n v="0"/>
  </r>
  <r>
    <x v="0"/>
    <x v="0"/>
    <m/>
    <m/>
    <m/>
    <m/>
    <e v="#N/A"/>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1"/>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m/>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m/>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r>
    <x v="0"/>
    <x v="0"/>
    <m/>
    <m/>
    <m/>
    <m/>
    <s v=""/>
    <m/>
    <m/>
    <m/>
    <m/>
    <m/>
    <m/>
    <m/>
    <s v=""/>
    <m/>
    <m/>
    <m/>
    <m/>
    <m/>
    <m/>
    <m/>
    <m/>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2D07449-54DD-416C-9BBB-E1906CE36218}" name="Level_implementation"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7" firstHeaderRow="0" firstDataRow="1" firstDataCol="1"/>
  <pivotFields count="26">
    <pivotField axis="axisRow" showAll="0">
      <items count="2">
        <item x="0"/>
        <item t="default"/>
      </items>
    </pivotField>
    <pivotField axis="axisRow" showAll="0">
      <items count="3">
        <item x="1"/>
        <item x="0"/>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2">
    <field x="0"/>
    <field x="1"/>
  </rowFields>
  <rowItems count="4">
    <i>
      <x/>
    </i>
    <i r="1">
      <x/>
    </i>
    <i r="1">
      <x v="1"/>
    </i>
    <i t="grand">
      <x/>
    </i>
  </rowItems>
  <colFields count="1">
    <field x="-2"/>
  </colFields>
  <colItems count="2">
    <i>
      <x/>
    </i>
    <i i="1">
      <x v="1"/>
    </i>
  </colItems>
  <dataFields count="2">
    <dataField name="Последние результаты " fld="2" subtotal="average" baseField="1" baseItem="0"/>
    <dataField name="Оценка (в %) " fld="25" subtotal="average" baseField="1" baseItem="0"/>
  </dataFields>
  <formats count="1">
    <format dxfId="4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A03CE29-8811-4569-B507-EC09C357D67B}" name="Budget_table"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3:B5" firstHeaderRow="1" firstDataRow="1" firstDataCol="1"/>
  <pivotFields count="26">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s>
  <rowFields count="1">
    <field x="0"/>
  </rowFields>
  <rowItems count="2">
    <i>
      <x/>
    </i>
    <i t="grand">
      <x/>
    </i>
  </rowItems>
  <colItems count="1">
    <i/>
  </colItems>
  <dataFields count="1">
    <dataField name="Sum of Существующий бюджет" fld="19" baseField="0" baseItem="0"/>
  </dataFields>
  <formats count="1">
    <format dxfId="40">
      <pivotArea outline="0" collapsedLevelsAreSubtotals="1" fieldPosition="0"/>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84EA8DD-CD11-4DD8-9BA7-DBE5EF70BFC7}" name="PivotTable5"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S3:T7" firstHeaderRow="1" firstDataRow="1" firstDataCol="1"/>
  <pivotFields count="26">
    <pivotField axis="axisRow" showAll="0">
      <items count="2">
        <item x="0"/>
        <item t="default"/>
      </items>
    </pivotField>
    <pivotField axis="axisRow"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s>
  <rowFields count="2">
    <field x="0"/>
    <field x="1"/>
  </rowFields>
  <rowItems count="4">
    <i>
      <x/>
    </i>
    <i r="1">
      <x/>
    </i>
    <i r="1">
      <x v="1"/>
    </i>
    <i t="grand">
      <x/>
    </i>
  </rowItems>
  <colItems count="1">
    <i/>
  </colItems>
  <dataFields count="1">
    <dataField name="Sum of Существующий бюджет" fld="19" baseField="0" baseItem="0"/>
  </dataFields>
  <formats count="1">
    <format dxfId="41">
      <pivotArea outline="0" collapsedLevelsAreSubtotals="1" fieldPosition="0"/>
    </format>
  </formats>
  <chartFormats count="1">
    <chartFormat chart="3"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95714B-6D53-44D0-8D84-B861CDB9A612}" name="Table145" displayName="Table145" ref="P1:X54" totalsRowShown="0" headerRowDxfId="87" dataDxfId="86">
  <autoFilter ref="P1:X54" xr:uid="{F895714B-6D53-44D0-8D84-B861CDB9A612}"/>
  <tableColumns count="9">
    <tableColumn id="1" xr3:uid="{E8128048-D874-4B9B-92D5-44706F1431AD}" name="Assessment" dataDxfId="85"/>
    <tableColumn id="2" xr3:uid="{A194573C-4EC7-468D-9ECC-99BDF10B659D}" name="thematic areas" dataDxfId="84"/>
    <tableColumn id="19" xr3:uid="{9BADDD31-A108-4A42-8E7F-E5F626F1D5A9}" name="Nb_indic_thematic_area" dataDxfId="83">
      <calculatedColumnFormula>COUNTA(Table145[[#This Row],[indicator 1]:[indicator 6]])</calculatedColumnFormula>
    </tableColumn>
    <tableColumn id="3" xr3:uid="{2D106083-9DFC-4E72-8E8A-6D1EA1BC337E}" name="indicator 1" dataDxfId="82"/>
    <tableColumn id="5" xr3:uid="{2F3DFBB0-7F19-49AA-B080-652E47B5782E}" name="Indicator 2" dataDxfId="81"/>
    <tableColumn id="6" xr3:uid="{450AD15A-9A5A-48AD-900B-3C96F004B6A8}" name="indicator 3" dataDxfId="80"/>
    <tableColumn id="7" xr3:uid="{E439E981-C5BC-4194-BDC9-3B80C8260411}" name="indicator 4" dataDxfId="79"/>
    <tableColumn id="8" xr3:uid="{FDE4FEA9-B735-490D-8937-0DAF558CD185}" name="indicator 5" dataDxfId="78"/>
    <tableColumn id="9" xr3:uid="{3AF82F4A-2264-4DF0-BD32-75AD6DC949C3}" name="indicator 6" dataDxfId="7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C35F17-1D55-402C-B9CB-5D0232B4DD71}" name="Table1" displayName="Table1" ref="Z1:AC142" totalsRowShown="0" headerRowDxfId="76" dataDxfId="75">
  <autoFilter ref="Z1:AC142" xr:uid="{78C35F17-1D55-402C-B9CB-5D0232B4DD71}"/>
  <tableColumns count="4">
    <tableColumn id="1" xr3:uid="{1827E17B-B145-4FC7-B777-825926657849}" name="Оценка" dataDxfId="74"/>
    <tableColumn id="3" xr3:uid="{A57C85A3-B605-446C-8240-BF123621E669}" name="Показатели" dataDxfId="73"/>
    <tableColumn id="4" xr3:uid="{2D50D26D-0B14-44A0-83DD-1260D116FBB9}" name="activtity code" dataDxfId="72"/>
    <tableColumn id="5" xr3:uid="{47444FA3-7EA8-4ED7-BCAA-F11E860D6A73}" name="area" dataDxfId="7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CE6872-BD82-4F3B-AC6B-BA54D9C444B4}" name="NAPHS_table" displayName="NAPHS_table" ref="A2:Z100" totalsRowShown="0" headerRowDxfId="70" tableBorderDxfId="69">
  <autoFilter ref="A2:Z100" xr:uid="{B0CE6872-BD82-4F3B-AC6B-BA54D9C444B4}"/>
  <sortState xmlns:xlrd2="http://schemas.microsoft.com/office/spreadsheetml/2017/richdata2" ref="A3:Z100">
    <sortCondition ref="A3:A100" customList="P1: Legislation and Financing,P2: IHR Coordination,Communication and Advocacy,P3: Antimicrobial Resistance,P4: Zoonotic Disease,P5: Food Safety,P6: Biosafety and Biosecurity,P7: Immunization,P8: National Laboratory System,P9: Real-Time Surveillance,P10: Reporting,P11: Human Resources (Animal and human health sector),P12: Preparedness,P13: Emergency Response Operations,P14: Linking Public Health and Security Authorities,P15: Medical Countermeasures,P16: Risk Communication,P17: Events Points of Entry (PoEs),P18: Chemical Events,P19: Radiation Emergencies,P1. Legal instruments,P2. Financing,P3. IHR coordination,National IHR Focal Point functions and advocacy,P4. Antimicrobial resistance (AMR),P5. Zoonotic disease,P6. Food safety,P7. Biosafety and biosecurity,P8. Immunization,D1. National laboratory systems laboratory,D2. Surveillance,D3. Human resources,R1. Health emergency management,R2. Linking public health and security authorities,R3. Health services provision,R4. Infection prevention and control (IPC),R5. Risk communication and community engagement (RCCE),PoE. PoEs and border health,CE. Chemical events,RE. Radiation emergencies,C1.Policy,Legal and normative Instruments to implement IHR,C2.IHR Coordination,National IHR Focal Point functions and advocacy,C3.Financing,C4.Laboratory,C5.Surveillance,C6.Human resources,C7.Health emergency management,C8.Health services provision,C9.Infection prevention and control (IPC),C10.Risk communication and community engagement (RCCE),C11.Points of entry (PoEs) and border health,C12.Zoonotic diseases,C13.Food safety,C14.Chemical events,C15.Radiation emergencies"/>
  </sortState>
  <tableColumns count="26">
    <tableColumn id="1" xr3:uid="{2F06F14D-7638-4778-802D-5562492AC8E9}" name="Teхническая область" dataDxfId="68"/>
    <tableColumn id="2" xr3:uid="{B795DBD7-0441-4353-A283-FBCFB2AA704B}" name="Показатель" dataDxfId="67"/>
    <tableColumn id="18" xr3:uid="{BA4AD57E-4E4A-4A17-9B4F-E0A2D5B96FE3}" name="Последние результаты" dataDxfId="66"/>
    <tableColumn id="3" xr3:uid="{B0137832-F7A0-4A08-8BA3-F7D15482E7D6}" name="Стратегическое действие" dataDxfId="65"/>
    <tableColumn id="37" xr3:uid="{B76F6A1A-1B2E-4A64-9781-446FCAA8DB56}" name="Ответственный орган" dataDxfId="64"/>
    <tableColumn id="38" xr3:uid="{BADE448A-8B57-4F87-8E20-28F6069F7860}" name="Предполагаемые затраты на стратегическое действие " dataDxfId="63"/>
    <tableColumn id="4" xr3:uid="{FAD061BA-B219-4368-BEF7-BBBB2E5EF950}" name="Идентификационный код мероприятия" dataDxfId="62">
      <calculatedColumnFormula>VLOOKUP(B3,Table1[[Показатели]:[activtity code]],2,FALSE)&amp;#REF!&amp;"."</calculatedColumnFormula>
    </tableColumn>
    <tableColumn id="5" xr3:uid="{46FD14F4-B67C-48C3-8A5C-9632E4A2E8CC}" name="Источник" dataDxfId="61"/>
    <tableColumn id="6" xr3:uid="{400E3299-76DC-42EE-9A6D-2D0B25119805}" name="Подробное описание мероприятия" dataDxfId="60"/>
    <tableColumn id="7" xr3:uid="{EA0D213C-57A1-403B-9771-56A3F345D790}" name="Тип мероприятия" dataDxfId="59"/>
    <tableColumn id="8" xr3:uid="{6424255C-E498-4EFE-A5FD-8CDB1383E2BD}" name="Конкретный риск" dataDxfId="58"/>
    <tableColumn id="9" xr3:uid="{1A8E9DF7-E580-49B0-A776-9F6A9FDAB5C9}" name="Уровень риска" dataDxfId="57"/>
    <tableColumn id="10" xr3:uid="{73295014-46CA-4451-AAF1-C1DA7106A3F3}" name="Осуществимость" dataDxfId="56"/>
    <tableColumn id="11" xr3:uid="{AFEC1C6F-46D6-4C93-A99D-80C07F95EC26}" name="Воздействие" dataDxfId="55"/>
    <tableColumn id="12" xr3:uid="{FA24F406-545D-4496-89DE-454726419701}" name="Приоритетность " dataDxfId="54">
      <calculatedColumnFormula>IF(M3="","",IF(N3="","",IF(M3=reference_tables!$AO$2,IF(НПДБЗ!N3=reference_tables!$AP$2,reference_tables!$AQ$5,reference_tables!$AQ$2),IF(НПДБЗ!N3=reference_tables!$AP$2,reference_tables!$AQ$6,reference_tables!$AQ$3))))</calculatedColumnFormula>
    </tableColumn>
    <tableColumn id="13" xr3:uid="{722B2D7A-CF56-4516-B680-5D3CF1D50525}" name="Дата начала" dataDxfId="53"/>
    <tableColumn id="14" xr3:uid="{53CFCFAF-6C60-4D40-8FBA-EAF2A69B4306}" name="Дата завершения" dataDxfId="52"/>
    <tableColumn id="15" xr3:uid="{0E300F8F-EB44-4917-88FA-B98553E96B6B}" name="Подробная смета расходов на мероприятие" dataDxfId="51"/>
    <tableColumn id="16" xr3:uid="{0D7ECB4A-8AF3-44B9-AB15-3F729F7850D3}" name="Наличие финансовых средств" dataDxfId="50"/>
    <tableColumn id="36" xr3:uid="{34A07F29-F999-4A9F-9929-431C38CB81D7}" name="Существующий бюджет" dataDxfId="49"/>
    <tableColumn id="23" xr3:uid="{1FE81185-1259-4F05-90BC-BF48D9387132}" name="Ответственное лицо" dataDxfId="48"/>
    <tableColumn id="17" xr3:uid="{F0C20266-6B98-4F9D-8D10-EC8A45848582}" name="Coтрудничающие учреждения" dataDxfId="47"/>
    <tableColumn id="19" xr3:uid="{47C0092C-BD4A-4BB9-9672-18DE45E9A97D}" name="Необходимая внешняя техническая помощь" dataDxfId="46"/>
    <tableColumn id="20" xr3:uid="{331B505E-E0D4-4581-BF91-E346EB0680C4}" name="Статус осуществления" dataDxfId="45"/>
    <tableColumn id="21" xr3:uid="{F6902E66-8621-45BF-9D02-36BB8E0B5E49}" name="Комментарии" dataDxfId="44"/>
    <tableColumn id="22" xr3:uid="{5C6EA1A9-E7D9-4BBE-94A3-64F5B5025FCF}" name="Оценка (в %)" dataDxfId="43">
      <calculatedColumnFormula>_xlfn.IFNA(VLOOKUP(X3,reference_tables!$AE$2:$AF$6,2,FALSE),0%)</calculatedColumnFormula>
    </tableColumn>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6FBD-D149-49D6-8248-01AF0414D8D7}">
  <sheetPr>
    <tabColor rgb="FFFF0000"/>
  </sheetPr>
  <dimension ref="A1:BB142"/>
  <sheetViews>
    <sheetView topLeftCell="AL1" zoomScale="80" zoomScaleNormal="80" workbookViewId="0">
      <selection activeCell="AO1" sqref="AO1:BB16"/>
    </sheetView>
  </sheetViews>
  <sheetFormatPr defaultRowHeight="14.25" outlineLevelCol="1" x14ac:dyDescent="0.45"/>
  <cols>
    <col min="1" max="1" width="47.6640625" customWidth="1"/>
    <col min="4" max="4" width="27.33203125" customWidth="1"/>
    <col min="5" max="5" width="34.6640625" style="111" customWidth="1"/>
    <col min="6" max="6" width="5.33203125" customWidth="1"/>
    <col min="7" max="8" width="29.46484375" customWidth="1"/>
    <col min="9" max="9" width="70.6640625" bestFit="1" customWidth="1"/>
    <col min="10" max="10" width="58.86328125" bestFit="1" customWidth="1"/>
    <col min="11" max="11" width="71" bestFit="1" customWidth="1"/>
    <col min="12" max="12" width="8.46484375" customWidth="1"/>
    <col min="13" max="13" width="8.46484375" style="111" customWidth="1" outlineLevel="1"/>
    <col min="14" max="14" width="37.6640625" style="111" customWidth="1" outlineLevel="1"/>
    <col min="15" max="15" width="19.1328125" style="111" customWidth="1" outlineLevel="1"/>
    <col min="16" max="16" width="16.46484375" style="111" customWidth="1" outlineLevel="1"/>
    <col min="17" max="17" width="36.1328125" style="111" customWidth="1" outlineLevel="1"/>
    <col min="18" max="18" width="13.86328125" style="111" customWidth="1" outlineLevel="1"/>
    <col min="19" max="24" width="43.86328125" style="111" customWidth="1" outlineLevel="1"/>
    <col min="25" max="25" width="19.1328125" customWidth="1" outlineLevel="1"/>
    <col min="27" max="27" width="167.86328125" bestFit="1" customWidth="1"/>
    <col min="28" max="28" width="9.1328125" style="111"/>
    <col min="29" max="29" width="68" style="111" bestFit="1" customWidth="1"/>
    <col min="31" max="34" width="18.1328125" customWidth="1"/>
    <col min="37" max="37" width="25.6640625" bestFit="1" customWidth="1"/>
    <col min="41" max="41" width="12.1328125" bestFit="1" customWidth="1"/>
    <col min="42" max="42" width="9.33203125" bestFit="1" customWidth="1"/>
    <col min="43" max="43" width="13.1328125" customWidth="1"/>
    <col min="48" max="48" width="13.46484375" customWidth="1"/>
    <col min="49" max="49" width="21.33203125" bestFit="1" customWidth="1"/>
    <col min="51" max="51" width="29.33203125" bestFit="1" customWidth="1"/>
    <col min="53" max="53" width="15.1328125" bestFit="1" customWidth="1"/>
    <col min="54" max="54" width="11.53125" bestFit="1" customWidth="1"/>
  </cols>
  <sheetData>
    <row r="1" spans="1:54" ht="14.65" thickBot="1" x14ac:dyDescent="0.5">
      <c r="D1" s="7" t="s">
        <v>217</v>
      </c>
      <c r="E1" s="115" t="s">
        <v>15</v>
      </c>
      <c r="F1" s="2"/>
      <c r="G1" s="2" t="s">
        <v>269</v>
      </c>
      <c r="H1" s="2"/>
      <c r="I1" s="9" t="str">
        <f>D$2</f>
        <v>SPAR</v>
      </c>
      <c r="J1" s="26" t="str">
        <f>D$3</f>
        <v>СВО 2</v>
      </c>
      <c r="K1" s="9" t="str">
        <f>D$4</f>
        <v>СВО 3</v>
      </c>
      <c r="L1" s="2"/>
      <c r="M1" s="115" t="s">
        <v>16</v>
      </c>
      <c r="N1" s="115"/>
      <c r="P1" s="114" t="s">
        <v>17</v>
      </c>
      <c r="Q1" s="114" t="s">
        <v>18</v>
      </c>
      <c r="R1" s="113" t="s">
        <v>19</v>
      </c>
      <c r="S1" s="114" t="s">
        <v>1</v>
      </c>
      <c r="T1" s="114" t="s">
        <v>20</v>
      </c>
      <c r="U1" s="114" t="s">
        <v>2</v>
      </c>
      <c r="V1" s="114" t="s">
        <v>3</v>
      </c>
      <c r="W1" s="114" t="s">
        <v>4</v>
      </c>
      <c r="X1" s="114" t="s">
        <v>5</v>
      </c>
      <c r="Z1" s="28" t="s">
        <v>327</v>
      </c>
      <c r="AA1" s="28" t="s">
        <v>328</v>
      </c>
      <c r="AB1" s="114" t="s">
        <v>21</v>
      </c>
      <c r="AC1" s="114" t="s">
        <v>22</v>
      </c>
      <c r="AE1" s="118" t="s">
        <v>477</v>
      </c>
      <c r="AF1" s="118"/>
      <c r="AG1" s="8" t="s">
        <v>478</v>
      </c>
      <c r="AH1" s="8" t="s">
        <v>255</v>
      </c>
      <c r="AK1" s="10" t="s">
        <v>479</v>
      </c>
      <c r="AO1" s="3" t="s">
        <v>483</v>
      </c>
      <c r="AP1" s="3" t="s">
        <v>232</v>
      </c>
      <c r="AQ1" s="3" t="s">
        <v>234</v>
      </c>
      <c r="AS1" s="3" t="s">
        <v>484</v>
      </c>
      <c r="AV1" t="s">
        <v>227</v>
      </c>
      <c r="AW1" s="25" t="s">
        <v>217</v>
      </c>
      <c r="AY1" s="25" t="s">
        <v>222</v>
      </c>
      <c r="BB1" t="s">
        <v>485</v>
      </c>
    </row>
    <row r="2" spans="1:54" ht="14.65" thickTop="1" x14ac:dyDescent="0.45">
      <c r="A2" s="119" t="s">
        <v>173</v>
      </c>
      <c r="D2" t="s">
        <v>0</v>
      </c>
      <c r="E2" s="111" t="str">
        <f>'1_установка'!C12</f>
        <v>SPAR</v>
      </c>
      <c r="G2" t="s">
        <v>270</v>
      </c>
      <c r="I2" s="9" t="s">
        <v>271</v>
      </c>
      <c r="J2" s="9" t="s">
        <v>289</v>
      </c>
      <c r="K2" s="9" t="s">
        <v>308</v>
      </c>
      <c r="M2" s="111">
        <v>1</v>
      </c>
      <c r="N2" s="111" t="str">
        <f>_xlfn.IFNA(HLOOKUP(E$2,I$1:K$20,M2+1,FALSE),"")</f>
        <v>C1.Политические, правовые и нормативные инструменты для осуществления ММСП</v>
      </c>
      <c r="P2" s="112" t="str">
        <f>D3</f>
        <v>СВО 2</v>
      </c>
      <c r="Q2" s="112" t="str">
        <f>J2</f>
        <v>P1: Законодательство и финансирование</v>
      </c>
      <c r="R2" s="113">
        <f>COUNTA(Table145[[#This Row],[indicator 1]:[indicator 6]])</f>
        <v>3</v>
      </c>
      <c r="S2" s="112" t="str">
        <f>Table1[[#This Row],[Показатели]]</f>
        <v>P.1.1 Законодательство, законы, нормативные акты, административные требования, политика</v>
      </c>
      <c r="T2" s="112" t="str">
        <f>AA3</f>
        <v>P.1.2 Государство может продемонстрировать, что оно скорректировало и привело в соответствие свое внутреннее законодательство</v>
      </c>
      <c r="U2" s="112" t="str">
        <f>AA4</f>
        <v>P.1.3 Для обеспечения своевременного реагирования на чрезвычайные ситуации в области общественного здравоохранения имеются финансовые средства и механизм финансирования</v>
      </c>
      <c r="V2" s="112"/>
      <c r="W2" s="112"/>
      <c r="X2" s="112"/>
      <c r="Z2" s="28" t="s">
        <v>272</v>
      </c>
      <c r="AA2" s="28" t="s">
        <v>329</v>
      </c>
      <c r="AB2" s="114" t="s">
        <v>23</v>
      </c>
      <c r="AC2" s="114" t="str">
        <f>J2</f>
        <v>P1: Законодательство и финансирование</v>
      </c>
      <c r="AE2" t="s">
        <v>468</v>
      </c>
      <c r="AF2" s="12">
        <v>0</v>
      </c>
      <c r="AG2" t="s">
        <v>469</v>
      </c>
      <c r="AH2" t="s">
        <v>470</v>
      </c>
      <c r="AK2" t="s">
        <v>480</v>
      </c>
      <c r="AO2" t="s">
        <v>486</v>
      </c>
      <c r="AP2" t="s">
        <v>487</v>
      </c>
      <c r="AQ2" s="105" t="s">
        <v>488</v>
      </c>
      <c r="AS2" t="s">
        <v>489</v>
      </c>
      <c r="AV2" s="19" t="s">
        <v>490</v>
      </c>
      <c r="AW2" s="36" t="s">
        <v>0</v>
      </c>
      <c r="AY2" s="36" t="s">
        <v>491</v>
      </c>
      <c r="BA2" t="s">
        <v>492</v>
      </c>
      <c r="BB2" s="45" t="s">
        <v>493</v>
      </c>
    </row>
    <row r="3" spans="1:54" x14ac:dyDescent="0.45">
      <c r="A3" s="120"/>
      <c r="D3" t="s">
        <v>272</v>
      </c>
      <c r="G3" t="s">
        <v>273</v>
      </c>
      <c r="I3" s="9" t="s">
        <v>274</v>
      </c>
      <c r="J3" s="9" t="s">
        <v>290</v>
      </c>
      <c r="K3" s="9" t="s">
        <v>309</v>
      </c>
      <c r="M3" s="111">
        <v>2</v>
      </c>
      <c r="N3" s="111" t="str">
        <f t="shared" ref="N3:N16" si="0">IF(HLOOKUP(E$2,I$1:K$20,M3+1,FALSE)="","",HLOOKUP(E$2,I$1:K$20,M3+1,FALSE))</f>
        <v>C2.Координация в рамках ММСП, функции и информационно-разъяснительная работа национальных координаторов по ММСП</v>
      </c>
      <c r="P3" s="112" t="str">
        <f>P2</f>
        <v>СВО 2</v>
      </c>
      <c r="Q3" s="112" t="str">
        <f>J3</f>
        <v xml:space="preserve">P2: Координация, коммуникация и информационно-разъяснительная работа в связи с ММСП </v>
      </c>
      <c r="R3" s="113">
        <f>COUNTA(Table145[[#This Row],[indicator 1]:[indicator 6]])</f>
        <v>1</v>
      </c>
      <c r="S3" s="112" t="str">
        <f>AA5</f>
        <v>P.2.1 Создан функциональный механизм для координации и интеграции</v>
      </c>
      <c r="T3" s="112"/>
      <c r="U3" s="112"/>
      <c r="V3" s="112"/>
      <c r="W3" s="112"/>
      <c r="X3" s="112"/>
      <c r="Z3" s="28" t="s">
        <v>272</v>
      </c>
      <c r="AA3" s="28" t="s">
        <v>330</v>
      </c>
      <c r="AB3" s="114" t="s">
        <v>25</v>
      </c>
      <c r="AC3" s="114" t="str">
        <f>AC2</f>
        <v>P1: Законодательство и финансирование</v>
      </c>
      <c r="AE3" t="s">
        <v>471</v>
      </c>
      <c r="AF3" s="12">
        <v>0.25</v>
      </c>
      <c r="AG3" t="s">
        <v>472</v>
      </c>
      <c r="AH3" t="s">
        <v>473</v>
      </c>
      <c r="AK3" t="s">
        <v>481</v>
      </c>
      <c r="AO3" t="s">
        <v>494</v>
      </c>
      <c r="AP3" t="s">
        <v>495</v>
      </c>
      <c r="AQ3" s="104" t="s">
        <v>496</v>
      </c>
      <c r="AS3" t="s">
        <v>473</v>
      </c>
      <c r="AV3" s="20" t="s">
        <v>497</v>
      </c>
      <c r="AW3" s="36" t="s">
        <v>498</v>
      </c>
      <c r="AY3" s="36" t="s">
        <v>499</v>
      </c>
      <c r="BA3" t="s">
        <v>500</v>
      </c>
      <c r="BB3" s="45" t="s">
        <v>501</v>
      </c>
    </row>
    <row r="4" spans="1:54" x14ac:dyDescent="0.45">
      <c r="A4" s="120"/>
      <c r="D4" t="s">
        <v>275</v>
      </c>
      <c r="I4" s="9" t="s">
        <v>276</v>
      </c>
      <c r="J4" s="9" t="s">
        <v>291</v>
      </c>
      <c r="K4" s="9" t="s">
        <v>310</v>
      </c>
      <c r="M4" s="111">
        <v>3</v>
      </c>
      <c r="N4" s="111" t="str">
        <f t="shared" si="0"/>
        <v xml:space="preserve">C3.Финансирование </v>
      </c>
      <c r="P4" s="112" t="str">
        <f t="shared" ref="P4:P20" si="1">P3</f>
        <v>СВО 2</v>
      </c>
      <c r="Q4" s="112" t="str">
        <f t="shared" ref="Q4:Q20" si="2">J4</f>
        <v>P3: Устойчивость к противомикробным препаратам</v>
      </c>
      <c r="R4" s="113">
        <f>COUNTA(Table145[[#This Row],[indicator 1]:[indicator 6]])</f>
        <v>4</v>
      </c>
      <c r="S4" s="112" t="str">
        <f>AA6</f>
        <v>P.3.1 Выявление устойчивости к противомикробным препаратам (УПП)</v>
      </c>
      <c r="T4" s="112" t="str">
        <f>AA7</f>
        <v>P.3.2 Эпиднадзор за инфекциями, которые передаются патогенами, устойчивыми к противомикробным препаратам</v>
      </c>
      <c r="U4" s="112" t="str">
        <f>AA8</f>
        <v xml:space="preserve">P.3.3 Программы профилактики и контроля инфекций, связанных с оказанием медицинской помощи (ИСМП) </v>
      </c>
      <c r="V4" s="112" t="str">
        <f>AA9</f>
        <v xml:space="preserve">P.3.4 Мероприятия по обеспечению рационального использования противомикробных препаратов </v>
      </c>
      <c r="W4" s="112"/>
      <c r="X4" s="112"/>
      <c r="Z4" s="28" t="s">
        <v>272</v>
      </c>
      <c r="AA4" s="28" t="s">
        <v>331</v>
      </c>
      <c r="AB4" s="114" t="s">
        <v>26</v>
      </c>
      <c r="AC4" s="114" t="str">
        <f>AC3</f>
        <v>P1: Законодательство и финансирование</v>
      </c>
      <c r="AE4" t="s">
        <v>474</v>
      </c>
      <c r="AF4" s="12">
        <v>0.5</v>
      </c>
      <c r="AK4" t="s">
        <v>482</v>
      </c>
      <c r="AO4" t="s">
        <v>502</v>
      </c>
      <c r="AP4" t="s">
        <v>503</v>
      </c>
      <c r="AQ4" s="21" t="s">
        <v>504</v>
      </c>
      <c r="AS4" t="s">
        <v>505</v>
      </c>
      <c r="AV4" s="16" t="s">
        <v>506</v>
      </c>
      <c r="AW4" s="36" t="s">
        <v>507</v>
      </c>
      <c r="AY4" s="36" t="s">
        <v>508</v>
      </c>
    </row>
    <row r="5" spans="1:54" x14ac:dyDescent="0.45">
      <c r="A5" s="120"/>
      <c r="I5" s="9" t="s">
        <v>277</v>
      </c>
      <c r="J5" s="9" t="s">
        <v>292</v>
      </c>
      <c r="K5" s="9" t="s">
        <v>311</v>
      </c>
      <c r="M5" s="111">
        <v>4</v>
      </c>
      <c r="N5" s="111" t="str">
        <f t="shared" si="0"/>
        <v>C4.Лабораторные мощности</v>
      </c>
      <c r="P5" s="112" t="str">
        <f t="shared" si="1"/>
        <v>СВО 2</v>
      </c>
      <c r="Q5" s="112" t="str">
        <f t="shared" si="2"/>
        <v>P4: Зоонозные заболевания</v>
      </c>
      <c r="R5" s="113">
        <f>COUNTA(Table145[[#This Row],[indicator 1]:[indicator 6]])</f>
        <v>2</v>
      </c>
      <c r="S5" s="112" t="str">
        <f>AA10</f>
        <v>P.4.1 Наличие систем эпиднадзора за приоритетными зоонозными болезнями/патогенами</v>
      </c>
      <c r="T5" s="112" t="str">
        <f>AA11</f>
        <v>P.4.2 Работники ветеринарной системы или служб по охране здоровья животных</v>
      </c>
      <c r="U5" s="112"/>
      <c r="V5" s="112"/>
      <c r="W5" s="112"/>
      <c r="X5" s="112"/>
      <c r="Z5" s="28" t="s">
        <v>272</v>
      </c>
      <c r="AA5" s="28" t="s">
        <v>332</v>
      </c>
      <c r="AB5" s="114" t="s">
        <v>27</v>
      </c>
      <c r="AC5" s="114" t="str">
        <f>J3</f>
        <v xml:space="preserve">P2: Координация, коммуникация и информационно-разъяснительная работа в связи с ММСП </v>
      </c>
      <c r="AE5" t="s">
        <v>475</v>
      </c>
      <c r="AF5" s="12">
        <v>0.75</v>
      </c>
      <c r="AQ5" s="23" t="s">
        <v>509</v>
      </c>
      <c r="AS5" t="s">
        <v>470</v>
      </c>
      <c r="AV5" s="17" t="s">
        <v>510</v>
      </c>
      <c r="AW5" s="36" t="s">
        <v>511</v>
      </c>
      <c r="AY5" s="36" t="s">
        <v>512</v>
      </c>
    </row>
    <row r="6" spans="1:54" x14ac:dyDescent="0.45">
      <c r="A6" s="120"/>
      <c r="I6" s="9" t="s">
        <v>278</v>
      </c>
      <c r="J6" s="9" t="s">
        <v>293</v>
      </c>
      <c r="K6" s="9" t="s">
        <v>312</v>
      </c>
      <c r="M6" s="111">
        <v>5</v>
      </c>
      <c r="N6" s="111" t="str">
        <f t="shared" si="0"/>
        <v>C5.Эпиднадзор</v>
      </c>
      <c r="P6" s="112" t="str">
        <f t="shared" si="1"/>
        <v>СВО 2</v>
      </c>
      <c r="Q6" s="112" t="str">
        <f t="shared" si="2"/>
        <v>P5: Безопасность пищевых продуктов</v>
      </c>
      <c r="R6" s="113">
        <f>COUNTA(Table145[[#This Row],[indicator 1]:[indicator 6]])</f>
        <v>2</v>
      </c>
      <c r="S6" s="112" t="str">
        <f>AA12</f>
        <v>P.5.1 Наличие систем эпиднадзора для выявления и мониторинга заболеваний пищевого происхождения и случаев заражения пищевых продуктов</v>
      </c>
      <c r="T6" s="112" t="str">
        <f>AA13</f>
        <v>P.5.2 Созданы и функционируют механизмы управления чрезвычайными ситуациями в области безопасности пищевых продуктов и реагирования на них</v>
      </c>
      <c r="U6" s="112"/>
      <c r="V6" s="112"/>
      <c r="W6" s="112"/>
      <c r="X6" s="112"/>
      <c r="Z6" s="28" t="s">
        <v>272</v>
      </c>
      <c r="AA6" s="28" t="s">
        <v>333</v>
      </c>
      <c r="AB6" s="114" t="s">
        <v>28</v>
      </c>
      <c r="AC6" s="114" t="str">
        <f>J4</f>
        <v>P3: Устойчивость к противомикробным препаратам</v>
      </c>
      <c r="AE6" t="s">
        <v>476</v>
      </c>
      <c r="AF6" s="12">
        <v>1</v>
      </c>
      <c r="AQ6" s="22" t="s">
        <v>513</v>
      </c>
      <c r="AV6" s="18" t="s">
        <v>514</v>
      </c>
      <c r="AW6" s="36" t="s">
        <v>515</v>
      </c>
      <c r="AY6" s="36" t="s">
        <v>516</v>
      </c>
    </row>
    <row r="7" spans="1:54" x14ac:dyDescent="0.45">
      <c r="A7" s="120"/>
      <c r="I7" s="9" t="s">
        <v>279</v>
      </c>
      <c r="J7" s="9" t="s">
        <v>294</v>
      </c>
      <c r="K7" s="9" t="s">
        <v>313</v>
      </c>
      <c r="M7" s="111">
        <v>6</v>
      </c>
      <c r="N7" s="111" t="str">
        <f t="shared" si="0"/>
        <v>C6.Людские ресурсы</v>
      </c>
      <c r="P7" s="112" t="str">
        <f t="shared" si="1"/>
        <v>СВО 2</v>
      </c>
      <c r="Q7" s="112" t="str">
        <f t="shared" si="2"/>
        <v>P6: Биобезопасность и биозащита</v>
      </c>
      <c r="R7" s="113">
        <f>COUNTA(Table145[[#This Row],[indicator 1]:[indicator 6]])</f>
        <v>2</v>
      </c>
      <c r="S7" s="112" t="str">
        <f>AA14</f>
        <v>P.6.1 На уровне всех государственных структур создана система обеспечения биозащиты и биобезопасности в сферах здравоохранения, ветеринарии и сельского хозяйства</v>
      </c>
      <c r="T7" s="112" t="str">
        <f>AA15</f>
        <v>P.6.2 Профессиональная подготовка и практическая деятельность в области биозащиты и биобезопасности</v>
      </c>
      <c r="U7" s="112"/>
      <c r="V7" s="112"/>
      <c r="W7" s="112"/>
      <c r="X7" s="112"/>
      <c r="Z7" s="28" t="s">
        <v>272</v>
      </c>
      <c r="AA7" s="28" t="s">
        <v>334</v>
      </c>
      <c r="AB7" s="114" t="s">
        <v>29</v>
      </c>
      <c r="AC7" s="114" t="str">
        <f>AC6</f>
        <v>P3: Устойчивость к противомикробным препаратам</v>
      </c>
      <c r="AW7" s="36" t="s">
        <v>517</v>
      </c>
      <c r="AY7" s="36" t="s">
        <v>518</v>
      </c>
    </row>
    <row r="8" spans="1:54" x14ac:dyDescent="0.45">
      <c r="A8" s="120"/>
      <c r="I8" s="9" t="s">
        <v>280</v>
      </c>
      <c r="J8" s="9" t="s">
        <v>295</v>
      </c>
      <c r="K8" s="9" t="s">
        <v>314</v>
      </c>
      <c r="M8" s="111">
        <v>7</v>
      </c>
      <c r="N8" s="111" t="str">
        <f t="shared" si="0"/>
        <v>C7.Управление чрезвычайными ситуациями в области здравоохранения</v>
      </c>
      <c r="P8" s="112" t="str">
        <f t="shared" si="1"/>
        <v>СВО 2</v>
      </c>
      <c r="Q8" s="112" t="str">
        <f t="shared" si="2"/>
        <v>P7: Иммунизация</v>
      </c>
      <c r="R8" s="113">
        <f>COUNTA(Table145[[#This Row],[indicator 1]:[indicator 6]])</f>
        <v>2</v>
      </c>
      <c r="S8" s="112" t="str">
        <f>AA16</f>
        <v>P.7.1 Охват вакцинацией (корь) в рамках национальной программы</v>
      </c>
      <c r="T8" s="112" t="str">
        <f>AA17</f>
        <v xml:space="preserve">P.7.2 Обеспечение доступа к вакцинам и предоставление услуг в этой области на национальном уровне </v>
      </c>
      <c r="U8" s="112"/>
      <c r="V8" s="112"/>
      <c r="W8" s="112"/>
      <c r="X8" s="112"/>
      <c r="Z8" s="28" t="s">
        <v>272</v>
      </c>
      <c r="AA8" s="28" t="s">
        <v>335</v>
      </c>
      <c r="AB8" s="114" t="s">
        <v>30</v>
      </c>
      <c r="AC8" s="114" t="str">
        <f>AC7</f>
        <v>P3: Устойчивость к противомикробным препаратам</v>
      </c>
      <c r="AW8" s="36" t="s">
        <v>519</v>
      </c>
      <c r="AY8" s="36" t="s">
        <v>520</v>
      </c>
    </row>
    <row r="9" spans="1:54" x14ac:dyDescent="0.45">
      <c r="A9" s="120"/>
      <c r="I9" s="9" t="s">
        <v>281</v>
      </c>
      <c r="J9" s="9" t="s">
        <v>296</v>
      </c>
      <c r="K9" s="9" t="s">
        <v>315</v>
      </c>
      <c r="M9" s="111">
        <v>8</v>
      </c>
      <c r="N9" s="111" t="str">
        <f t="shared" si="0"/>
        <v>C8.Предоставление медицинских услуг</v>
      </c>
      <c r="P9" s="112" t="str">
        <f t="shared" si="1"/>
        <v>СВО 2</v>
      </c>
      <c r="Q9" s="112" t="str">
        <f t="shared" si="2"/>
        <v>P8: Национальная лабораторная система</v>
      </c>
      <c r="R9" s="113">
        <f>COUNTA(Table145[[#This Row],[indicator 1]:[indicator 6]])</f>
        <v>4</v>
      </c>
      <c r="S9" s="112" t="str">
        <f>AA18</f>
        <v>D.1.1 Лабораторное тестирование для выявления приоритетных заболеваний</v>
      </c>
      <c r="T9" s="112" t="str">
        <f>AA19</f>
        <v xml:space="preserve">D.1.2 Система передачи и транспортировки образцов </v>
      </c>
      <c r="U9" s="112" t="str">
        <f>AA20</f>
        <v>D.1.3 Эффективная современная диагностика в пунктах оказания медицинской помощи и лабораторных учреждениях</v>
      </c>
      <c r="V9" s="112" t="str">
        <f>AA21</f>
        <v xml:space="preserve">D.1.4 Система контроля качества в лабораториях </v>
      </c>
      <c r="W9" s="112"/>
      <c r="X9" s="112"/>
      <c r="Z9" s="28" t="s">
        <v>272</v>
      </c>
      <c r="AA9" s="28" t="s">
        <v>336</v>
      </c>
      <c r="AB9" s="114" t="s">
        <v>31</v>
      </c>
      <c r="AC9" s="114" t="str">
        <f>AC8</f>
        <v>P3: Устойчивость к противомикробным препаратам</v>
      </c>
      <c r="AW9" s="36" t="s">
        <v>521</v>
      </c>
      <c r="AY9" s="36" t="s">
        <v>522</v>
      </c>
    </row>
    <row r="10" spans="1:54" x14ac:dyDescent="0.45">
      <c r="A10" s="120"/>
      <c r="I10" s="9" t="s">
        <v>282</v>
      </c>
      <c r="J10" s="9" t="s">
        <v>297</v>
      </c>
      <c r="K10" s="9" t="s">
        <v>316</v>
      </c>
      <c r="M10" s="111">
        <v>9</v>
      </c>
      <c r="N10" s="111" t="str">
        <f t="shared" si="0"/>
        <v>C9.Профилактика инфекций и инфекционный контроль (ПИИК)</v>
      </c>
      <c r="P10" s="112" t="str">
        <f t="shared" si="1"/>
        <v>СВО 2</v>
      </c>
      <c r="Q10" s="112" t="str">
        <f t="shared" si="2"/>
        <v>P9: Эпиднадзор в режиме реального времени</v>
      </c>
      <c r="R10" s="113">
        <f>COUNTA(Table145[[#This Row],[indicator 1]:[indicator 6]])</f>
        <v>3</v>
      </c>
      <c r="S10" s="112" t="str">
        <f>AA22</f>
        <v>D.2.1 Системы эпиднадзора на основе мониторинга показателей и событий</v>
      </c>
      <c r="T10" s="112" t="str">
        <f>AA23</f>
        <v>D.2.2 Интероперабельная и взаимосвязанная электронная система отчетности в режиме реального времени</v>
      </c>
      <c r="U10" s="112" t="str">
        <f>AA24</f>
        <v>D.2.3 Aнализ данных эпиднадзора</v>
      </c>
      <c r="V10" s="112"/>
      <c r="W10" s="112"/>
      <c r="X10" s="112"/>
      <c r="Z10" s="28" t="s">
        <v>272</v>
      </c>
      <c r="AA10" s="28" t="s">
        <v>337</v>
      </c>
      <c r="AB10" s="114" t="s">
        <v>32</v>
      </c>
      <c r="AC10" s="114" t="str">
        <f>J5</f>
        <v>P4: Зоонозные заболевания</v>
      </c>
      <c r="AW10" s="36" t="s">
        <v>523</v>
      </c>
      <c r="AY10" s="36" t="s">
        <v>524</v>
      </c>
    </row>
    <row r="11" spans="1:54" x14ac:dyDescent="0.45">
      <c r="A11" s="120"/>
      <c r="I11" s="9" t="s">
        <v>283</v>
      </c>
      <c r="J11" s="9" t="s">
        <v>298</v>
      </c>
      <c r="K11" s="9" t="s">
        <v>317</v>
      </c>
      <c r="M11" s="111">
        <v>10</v>
      </c>
      <c r="N11" s="111" t="str">
        <f t="shared" si="0"/>
        <v>C10.Информирование о рисках и взаимодействие с населением (ИРВН)</v>
      </c>
      <c r="P11" s="112" t="str">
        <f t="shared" si="1"/>
        <v>СВО 2</v>
      </c>
      <c r="Q11" s="112" t="str">
        <f t="shared" si="2"/>
        <v>P10: Отчетность</v>
      </c>
      <c r="R11" s="113">
        <f>COUNTA(Table145[[#This Row],[indicator 1]:[indicator 6]])</f>
        <v>2</v>
      </c>
      <c r="S11" s="112" t="str">
        <f>AA25</f>
        <v>D.3.1 Система эффективной отчетности перед ВОЗ, ФАО и ВОЗЖ</v>
      </c>
      <c r="T11" s="112" t="str">
        <f>AA26</f>
        <v>D.3.2 Сеть и протоколы отчетности на страновом уровне</v>
      </c>
      <c r="U11" s="112"/>
      <c r="V11" s="112"/>
      <c r="W11" s="112"/>
      <c r="X11" s="112"/>
      <c r="Z11" s="28" t="s">
        <v>272</v>
      </c>
      <c r="AA11" s="28" t="s">
        <v>338</v>
      </c>
      <c r="AB11" s="114" t="s">
        <v>33</v>
      </c>
      <c r="AC11" s="114" t="str">
        <f>AC10</f>
        <v>P4: Зоонозные заболевания</v>
      </c>
      <c r="AY11" s="36" t="s">
        <v>525</v>
      </c>
    </row>
    <row r="12" spans="1:54" ht="14.65" thickBot="1" x14ac:dyDescent="0.5">
      <c r="A12" s="121"/>
      <c r="I12" s="9" t="s">
        <v>284</v>
      </c>
      <c r="J12" s="9" t="s">
        <v>299</v>
      </c>
      <c r="K12" s="9" t="s">
        <v>318</v>
      </c>
      <c r="M12" s="111">
        <v>11</v>
      </c>
      <c r="N12" s="111" t="str">
        <f t="shared" si="0"/>
        <v>C11.Пункты въезда (ПВ) и пограничное здравоохранение</v>
      </c>
      <c r="P12" s="112" t="str">
        <f t="shared" si="1"/>
        <v>СВО 2</v>
      </c>
      <c r="Q12" s="112" t="str">
        <f t="shared" si="2"/>
        <v>P11: Людские ресурсы (сектор охраны здоровья животных и человека)</v>
      </c>
      <c r="R12" s="113">
        <f>COUNTA(Table145[[#This Row],[indicator 1]:[indicator 6]])</f>
        <v>4</v>
      </c>
      <c r="S12" s="112" t="str">
        <f>AA27</f>
        <v>D.4.1 Наличие актуальной многоотраслевой стратегии в области трудовых ресурсов</v>
      </c>
      <c r="T12" s="112" t="str">
        <f>AA28</f>
        <v>D.4.2 Наличие кадровых ресурсов для эффективного осуществления ММСП</v>
      </c>
      <c r="U12" s="112" t="str">
        <f>AA29</f>
        <v xml:space="preserve">D.4.3 Наличие учебных курсов для прохождения в процессе трудовой деятельности </v>
      </c>
      <c r="V12" s="112" t="str">
        <f>AA30</f>
        <v>D.4.4 Наличие FETP или другой программы обучения прикладной эпидемиологии</v>
      </c>
      <c r="W12" s="112"/>
      <c r="X12" s="112"/>
      <c r="Z12" s="28" t="s">
        <v>272</v>
      </c>
      <c r="AA12" s="28" t="s">
        <v>339</v>
      </c>
      <c r="AB12" s="114" t="s">
        <v>34</v>
      </c>
      <c r="AC12" s="114" t="str">
        <f>J6</f>
        <v>P5: Безопасность пищевых продуктов</v>
      </c>
      <c r="AR12" s="24"/>
      <c r="AY12" s="36" t="s">
        <v>526</v>
      </c>
    </row>
    <row r="13" spans="1:54" ht="14.65" thickTop="1" x14ac:dyDescent="0.45">
      <c r="I13" s="9" t="s">
        <v>285</v>
      </c>
      <c r="J13" s="9" t="s">
        <v>300</v>
      </c>
      <c r="K13" s="9" t="s">
        <v>319</v>
      </c>
      <c r="M13" s="111">
        <v>12</v>
      </c>
      <c r="N13" s="111" t="str">
        <f t="shared" si="0"/>
        <v>C12.Зоонозные заболевания</v>
      </c>
      <c r="P13" s="112" t="str">
        <f t="shared" si="1"/>
        <v>СВО 2</v>
      </c>
      <c r="Q13" s="112" t="str">
        <f t="shared" si="2"/>
        <v>P12: Готовность</v>
      </c>
      <c r="R13" s="113">
        <f>COUNTA(Table145[[#This Row],[indicator 1]:[indicator 6]])</f>
        <v>2</v>
      </c>
      <c r="S13" s="112" t="str">
        <f>AA31</f>
        <v>R.1.1 Национальный план обеспечения готовности к чрезвычайным ситуациям в области здравоохранения и реагирования на них с учетом многочисленных источников опасности</v>
      </c>
      <c r="T13" s="112" t="str">
        <f>AA32</f>
        <v>R.1.2 Подготовлены и используются данные сравнительного анализа приоритетных рисков и ресурсов в области общественного здравоохранения</v>
      </c>
      <c r="U13" s="112"/>
      <c r="V13" s="112"/>
      <c r="W13" s="112"/>
      <c r="X13" s="112"/>
      <c r="Z13" s="28" t="s">
        <v>272</v>
      </c>
      <c r="AA13" s="28" t="s">
        <v>340</v>
      </c>
      <c r="AB13" s="114" t="s">
        <v>35</v>
      </c>
      <c r="AC13" s="114" t="str">
        <f>AC12</f>
        <v>P5: Безопасность пищевых продуктов</v>
      </c>
      <c r="AR13" s="24"/>
      <c r="AS13" s="24"/>
      <c r="AY13" s="36" t="s">
        <v>527</v>
      </c>
    </row>
    <row r="14" spans="1:54" ht="14.65" thickBot="1" x14ac:dyDescent="0.5">
      <c r="I14" s="9" t="s">
        <v>286</v>
      </c>
      <c r="J14" s="9" t="s">
        <v>301</v>
      </c>
      <c r="K14" s="9" t="s">
        <v>320</v>
      </c>
      <c r="M14" s="111">
        <v>13</v>
      </c>
      <c r="N14" s="111" t="str">
        <f t="shared" si="0"/>
        <v>C13.Безопасность пищевых продуктов</v>
      </c>
      <c r="P14" s="112" t="str">
        <f t="shared" si="1"/>
        <v>СВО 2</v>
      </c>
      <c r="Q14" s="112" t="str">
        <f t="shared" si="2"/>
        <v>P13: Реагирование на чрезвычайные ситуации</v>
      </c>
      <c r="R14" s="113">
        <f>COUNTA(Table145[[#This Row],[indicator 1]:[indicator 6]])</f>
        <v>3</v>
      </c>
      <c r="S14" s="112" t="str">
        <f>AA33</f>
        <v>R.2.1 Потенциал активирования чрезвычайных операций</v>
      </c>
      <c r="T14" s="112" t="str">
        <f>AA34</f>
        <v xml:space="preserve">R.2.2 Оперативные процедуры и планы Центра по проведению чрезвычайных операций </v>
      </c>
      <c r="U14" s="112" t="str">
        <f>AA35</f>
        <v>R.2.3 Программа чрезвычайных операций</v>
      </c>
      <c r="V14" s="112"/>
      <c r="W14" s="112"/>
      <c r="X14" s="112"/>
      <c r="Z14" s="28" t="s">
        <v>272</v>
      </c>
      <c r="AA14" s="28" t="s">
        <v>341</v>
      </c>
      <c r="AB14" s="114" t="s">
        <v>36</v>
      </c>
      <c r="AC14" s="114" t="str">
        <f>J7</f>
        <v>P6: Биобезопасность и биозащита</v>
      </c>
      <c r="AS14" s="24"/>
      <c r="AY14" s="36" t="s">
        <v>528</v>
      </c>
    </row>
    <row r="15" spans="1:54" x14ac:dyDescent="0.45">
      <c r="A15" s="122" t="s">
        <v>177</v>
      </c>
      <c r="I15" s="9" t="s">
        <v>287</v>
      </c>
      <c r="J15" s="9" t="s">
        <v>302</v>
      </c>
      <c r="K15" s="9" t="s">
        <v>321</v>
      </c>
      <c r="M15" s="111">
        <v>14</v>
      </c>
      <c r="N15" s="111" t="str">
        <f t="shared" si="0"/>
        <v>C14.Химические события</v>
      </c>
      <c r="P15" s="112" t="str">
        <f t="shared" si="1"/>
        <v>СВО 2</v>
      </c>
      <c r="Q15" s="112" t="str">
        <f t="shared" si="2"/>
        <v>P14: Обеспечение связи между органами общественного здравоохранения и органами безопасности</v>
      </c>
      <c r="R15" s="113">
        <f>COUNTA(Table145[[#This Row],[indicator 1]:[indicator 6]])</f>
        <v>1</v>
      </c>
      <c r="S15" s="112" t="str">
        <f>AA36</f>
        <v>R.3.1 Органы здравоохранения и безопасности (например, правоохранительные, пограничные, таможенные)</v>
      </c>
      <c r="T15" s="112"/>
      <c r="U15" s="112"/>
      <c r="V15" s="112"/>
      <c r="W15" s="112"/>
      <c r="X15" s="112"/>
      <c r="Z15" s="28" t="s">
        <v>272</v>
      </c>
      <c r="AA15" s="28" t="s">
        <v>342</v>
      </c>
      <c r="AB15" s="114" t="s">
        <v>38</v>
      </c>
      <c r="AC15" s="114" t="str">
        <f>AC14</f>
        <v>P6: Биобезопасность и биозащита</v>
      </c>
      <c r="AY15" s="36" t="s">
        <v>529</v>
      </c>
    </row>
    <row r="16" spans="1:54" x14ac:dyDescent="0.45">
      <c r="A16" s="123"/>
      <c r="I16" s="9" t="s">
        <v>288</v>
      </c>
      <c r="J16" s="9" t="s">
        <v>303</v>
      </c>
      <c r="K16" s="9" t="s">
        <v>322</v>
      </c>
      <c r="M16" s="111">
        <v>15</v>
      </c>
      <c r="N16" s="111" t="str">
        <f t="shared" si="0"/>
        <v>C15.Радиационные чрезвычайные ситуации</v>
      </c>
      <c r="P16" s="112" t="str">
        <f t="shared" si="1"/>
        <v>СВО 2</v>
      </c>
      <c r="Q16" s="112" t="str">
        <f t="shared" si="2"/>
        <v>P15: Meдицинские контрмеры</v>
      </c>
      <c r="R16" s="113">
        <f>COUNTA(Table145[[#This Row],[indicator 1]:[indicator 6]])</f>
        <v>3</v>
      </c>
      <c r="S16" s="112" t="str">
        <f>AA37</f>
        <v>R.4.1 Наличие системы отправки и приема медицинских контрмер в период чрезвычайной ситуации в области общественного здравоохранения</v>
      </c>
      <c r="T16" s="112" t="str">
        <f>AA38</f>
        <v>R.4.2 Наличие системы отправки и приема медико-санитарных работников в период чрезвычайной ситуации в области общественного здравоохранения</v>
      </c>
      <c r="U16" s="112" t="str">
        <f>AA29</f>
        <v xml:space="preserve">D.4.3 Наличие учебных курсов для прохождения в процессе трудовой деятельности </v>
      </c>
      <c r="V16" s="112"/>
      <c r="W16" s="112"/>
      <c r="X16" s="112"/>
      <c r="Z16" s="28" t="s">
        <v>272</v>
      </c>
      <c r="AA16" s="28" t="s">
        <v>343</v>
      </c>
      <c r="AB16" s="114" t="s">
        <v>39</v>
      </c>
      <c r="AC16" s="114" t="str">
        <f>J8</f>
        <v>P7: Иммунизация</v>
      </c>
      <c r="AY16" s="36" t="s">
        <v>530</v>
      </c>
    </row>
    <row r="17" spans="1:29" x14ac:dyDescent="0.45">
      <c r="A17" s="123"/>
      <c r="J17" s="9" t="s">
        <v>304</v>
      </c>
      <c r="K17" s="9" t="s">
        <v>323</v>
      </c>
      <c r="M17" s="111">
        <v>16</v>
      </c>
      <c r="N17" s="111" t="str">
        <f>IF(HLOOKUP(E$2,I$1:K$20,M17+1,FALSE)="","",HLOOKUP(E$2,I$1:K$20,M17+1,FALSE))</f>
        <v/>
      </c>
      <c r="P17" s="112" t="str">
        <f t="shared" si="1"/>
        <v>СВО 2</v>
      </c>
      <c r="Q17" s="112" t="str">
        <f t="shared" si="2"/>
        <v>P16: Информирование о рисках</v>
      </c>
      <c r="R17" s="113">
        <f>COUNTA(Table145[[#This Row],[indicator 1]:[indicator 6]])</f>
        <v>5</v>
      </c>
      <c r="S17" s="112" t="str">
        <f>AA40</f>
        <v>R.5.1 Системы информирования о рисках (планы, механизмы и т.п.)</v>
      </c>
      <c r="T17" s="112" t="str">
        <f>AA41</f>
        <v>R.5.2 Коммуникация и координация на внутреннем уровне и между партнерами</v>
      </c>
      <c r="U17" s="112" t="str">
        <f>AA42</f>
        <v>R.5.3 Публичные сообщения</v>
      </c>
      <c r="V17" s="112" t="str">
        <f>AA43</f>
        <v xml:space="preserve">R.5.4 Коммуникативное взаимодействие с пострадавшим населением </v>
      </c>
      <c r="W17" s="112" t="s">
        <v>40</v>
      </c>
      <c r="X17" s="112"/>
      <c r="Z17" s="28" t="s">
        <v>272</v>
      </c>
      <c r="AA17" s="28" t="s">
        <v>344</v>
      </c>
      <c r="AB17" s="114" t="s">
        <v>41</v>
      </c>
      <c r="AC17" s="114" t="str">
        <f>AC16</f>
        <v>P7: Иммунизация</v>
      </c>
    </row>
    <row r="18" spans="1:29" x14ac:dyDescent="0.45">
      <c r="A18" s="123"/>
      <c r="J18" s="9" t="s">
        <v>305</v>
      </c>
      <c r="K18" s="9" t="s">
        <v>324</v>
      </c>
      <c r="M18" s="111">
        <v>17</v>
      </c>
      <c r="N18" s="111" t="str">
        <f t="shared" ref="N18:N20" si="3">IF(HLOOKUP(E$2,I$1:K$20,M18+1,FALSE)="","",HLOOKUP(E$2,I$1:K$20,M18+1,FALSE))</f>
        <v/>
      </c>
      <c r="P18" s="112" t="str">
        <f t="shared" si="1"/>
        <v>СВО 2</v>
      </c>
      <c r="Q18" s="112" t="str">
        <f t="shared" si="2"/>
        <v>P17: События в пунктах въезда (ПВ)</v>
      </c>
      <c r="R18" s="113">
        <f>COUNTA(Table145[[#This Row],[indicator 1]:[indicator 6]])</f>
        <v>2</v>
      </c>
      <c r="S18" s="112" t="str">
        <f>AA45</f>
        <v>PoE.1 В пунктах въезда развернуты мощности для повседневного обслуживания</v>
      </c>
      <c r="T18" s="112" t="str">
        <f>AA46</f>
        <v>PoE.2 Принятие в пунктах въезда эффективных ответных мер общественного здравоохранения</v>
      </c>
      <c r="U18" s="112"/>
      <c r="V18" s="112"/>
      <c r="W18" s="112"/>
      <c r="X18" s="112"/>
      <c r="Z18" s="28" t="s">
        <v>272</v>
      </c>
      <c r="AA18" s="28" t="s">
        <v>345</v>
      </c>
      <c r="AB18" s="114" t="s">
        <v>42</v>
      </c>
      <c r="AC18" s="114" t="str">
        <f>J9</f>
        <v>P8: Национальная лабораторная система</v>
      </c>
    </row>
    <row r="19" spans="1:29" ht="14.65" thickBot="1" x14ac:dyDescent="0.5">
      <c r="A19" s="124"/>
      <c r="J19" s="9" t="s">
        <v>306</v>
      </c>
      <c r="K19" s="9" t="s">
        <v>325</v>
      </c>
      <c r="M19" s="111">
        <v>18</v>
      </c>
      <c r="N19" s="111" t="str">
        <f t="shared" si="3"/>
        <v/>
      </c>
      <c r="P19" s="112" t="str">
        <f t="shared" si="1"/>
        <v>СВО 2</v>
      </c>
      <c r="Q19" s="112" t="str">
        <f t="shared" si="2"/>
        <v>P18: Химические события</v>
      </c>
      <c r="R19" s="113">
        <f>COUNTA(Table145[[#This Row],[indicator 1]:[indicator 6]])</f>
        <v>2</v>
      </c>
      <c r="S19" s="112" t="str">
        <f>AA47</f>
        <v>CE.1 Созданы и функционируют механизмы выявления химических событий или чрезвычайных ситуаций и реагирования на них</v>
      </c>
      <c r="T19" s="112" t="str">
        <f>AA48</f>
        <v>CE.2 Сформирована благоприятная среда для управления химическими событиями</v>
      </c>
      <c r="U19" s="112"/>
      <c r="V19" s="112"/>
      <c r="W19" s="112"/>
      <c r="X19" s="112"/>
      <c r="Z19" s="28" t="s">
        <v>272</v>
      </c>
      <c r="AA19" s="28" t="s">
        <v>346</v>
      </c>
      <c r="AB19" s="114" t="s">
        <v>43</v>
      </c>
      <c r="AC19" s="114" t="str">
        <f>AC18</f>
        <v>P8: Национальная лабораторная система</v>
      </c>
    </row>
    <row r="20" spans="1:29" x14ac:dyDescent="0.45">
      <c r="J20" s="9" t="s">
        <v>307</v>
      </c>
      <c r="K20" s="9" t="s">
        <v>326</v>
      </c>
      <c r="M20" s="111">
        <v>19</v>
      </c>
      <c r="N20" s="111" t="str">
        <f t="shared" si="3"/>
        <v/>
      </c>
      <c r="P20" s="112" t="str">
        <f t="shared" si="1"/>
        <v>СВО 2</v>
      </c>
      <c r="Q20" s="112" t="str">
        <f t="shared" si="2"/>
        <v>P19: Радиационные чрезвычайные ситуации</v>
      </c>
      <c r="R20" s="113">
        <f>COUNTA(Table145[[#This Row],[indicator 1]:[indicator 6]])</f>
        <v>2</v>
      </c>
      <c r="S20" s="112" t="str">
        <f>AA49</f>
        <v xml:space="preserve">RE.1 Созданы и функционируют механизмы выявления радиологических и ядерных чрезвычайных ситуаций и реагирования на них </v>
      </c>
      <c r="T20" s="112" t="str">
        <f>AA50</f>
        <v>RE.2 Сформирована благоприятная среда для управления радиационными чрезвычайными ситуациями</v>
      </c>
      <c r="U20" s="112"/>
      <c r="V20" s="112"/>
      <c r="W20" s="112"/>
      <c r="X20" s="112"/>
      <c r="Z20" s="28" t="s">
        <v>272</v>
      </c>
      <c r="AA20" s="28" t="s">
        <v>347</v>
      </c>
      <c r="AB20" s="114" t="s">
        <v>44</v>
      </c>
      <c r="AC20" s="114" t="str">
        <f>AC19</f>
        <v>P8: Национальная лабораторная система</v>
      </c>
    </row>
    <row r="21" spans="1:29" x14ac:dyDescent="0.45">
      <c r="P21" s="112" t="str">
        <f>D4</f>
        <v>СВО 3</v>
      </c>
      <c r="Q21" s="112" t="str">
        <f>K2</f>
        <v>P1. Правовые документы</v>
      </c>
      <c r="R21" s="113">
        <f>COUNTA(Table145[[#This Row],[indicator 1]:[indicator 6]])</f>
        <v>2</v>
      </c>
      <c r="S21" s="112" t="s">
        <v>45</v>
      </c>
      <c r="T21" s="112" t="s">
        <v>46</v>
      </c>
      <c r="U21" s="112"/>
      <c r="V21" s="112"/>
      <c r="W21" s="112"/>
      <c r="X21" s="112"/>
      <c r="Z21" s="28" t="s">
        <v>272</v>
      </c>
      <c r="AA21" s="28" t="s">
        <v>348</v>
      </c>
      <c r="AB21" s="114" t="s">
        <v>47</v>
      </c>
      <c r="AC21" s="114" t="str">
        <f>AC20</f>
        <v>P8: Национальная лабораторная система</v>
      </c>
    </row>
    <row r="22" spans="1:29" x14ac:dyDescent="0.45">
      <c r="P22" s="112" t="str">
        <f>P21</f>
        <v>СВО 3</v>
      </c>
      <c r="Q22" s="112" t="str">
        <f t="shared" ref="Q22:Q39" si="4">K3</f>
        <v>P2. Финансирование</v>
      </c>
      <c r="R22" s="113">
        <f>COUNTA(Table145[[#This Row],[indicator 1]:[indicator 6]])</f>
        <v>2</v>
      </c>
      <c r="S22" s="112" t="str">
        <f>AA53</f>
        <v>P2.1. Финансирование соблюдения ММСП</v>
      </c>
      <c r="T22" s="112" t="str">
        <f>AA54</f>
        <v>P2.2. Финансирование мер реагирования на чрезвычайные ситуации в области общественного здравоохранения</v>
      </c>
      <c r="U22" s="112"/>
      <c r="V22" s="112"/>
      <c r="W22" s="112"/>
      <c r="X22" s="112"/>
      <c r="Z22" s="28" t="s">
        <v>272</v>
      </c>
      <c r="AA22" s="28" t="s">
        <v>349</v>
      </c>
      <c r="AB22" s="114" t="s">
        <v>48</v>
      </c>
      <c r="AC22" s="114" t="str">
        <f>J10</f>
        <v>P9: Эпиднадзор в режиме реального времени</v>
      </c>
    </row>
    <row r="23" spans="1:29" x14ac:dyDescent="0.45">
      <c r="P23" s="112" t="str">
        <f t="shared" ref="P23:P39" si="5">P22</f>
        <v>СВО 3</v>
      </c>
      <c r="Q23" s="112" t="str">
        <f t="shared" si="4"/>
        <v>P3. Координация в рамках ММСП, функции и информационно-разъяснительная работа национальных координаторов по ММСП</v>
      </c>
      <c r="R23" s="113">
        <f>COUNTA(Table145[[#This Row],[indicator 1]:[indicator 6]])</f>
        <v>3</v>
      </c>
      <c r="S23" s="112" t="str">
        <f>AA55</f>
        <v>P3.1. Функции национальных координаторов по ММСП</v>
      </c>
      <c r="T23" s="112" t="str">
        <f>AA56</f>
        <v xml:space="preserve">P3.2. Mежсекторальные координационные механизмы </v>
      </c>
      <c r="U23" s="112" t="str">
        <f>AA57</f>
        <v>P3.3. Стратегическое планирование для соблюдения ММСП, обеспечения готовности или санитарно-эпидемиологической безопасности</v>
      </c>
      <c r="V23" s="112"/>
      <c r="W23" s="112"/>
      <c r="X23" s="112"/>
      <c r="Z23" s="28" t="s">
        <v>272</v>
      </c>
      <c r="AA23" s="28" t="s">
        <v>350</v>
      </c>
      <c r="AB23" s="114" t="s">
        <v>49</v>
      </c>
      <c r="AC23" s="114" t="str">
        <f>AC22</f>
        <v>P9: Эпиднадзор в режиме реального времени</v>
      </c>
    </row>
    <row r="24" spans="1:29" x14ac:dyDescent="0.45">
      <c r="P24" s="112" t="str">
        <f t="shared" si="5"/>
        <v>СВО 3</v>
      </c>
      <c r="Q24" s="112" t="str">
        <f t="shared" si="4"/>
        <v>P4. Устойчивость к противомикробным препаратам (УПП)</v>
      </c>
      <c r="R24" s="113">
        <f>COUNTA(Table145[[#This Row],[indicator 1]:[indicator 6]])</f>
        <v>5</v>
      </c>
      <c r="S24" s="112" t="str">
        <f>AA58</f>
        <v>P4.1. Mежсекторальная координация в сфере борьбы с УПП</v>
      </c>
      <c r="T24" s="112" t="str">
        <f>AA59</f>
        <v>P4.2. Надзор за УПП</v>
      </c>
      <c r="U24" s="112" t="str">
        <f>AA60</f>
        <v xml:space="preserve">P4.3. Предупреждение устойчивости к нескольким препаратам </v>
      </c>
      <c r="V24" s="112" t="str">
        <f>AA61</f>
        <v xml:space="preserve">P4.4. Oптимальное применение противомикробных препаратов в здравоохранении </v>
      </c>
      <c r="W24" s="112" t="str">
        <f>AA62</f>
        <v>P4.5. Oптимальное применение противомикробных препаратов в ветеринарии и сельском хозяйстве</v>
      </c>
      <c r="X24" s="112"/>
      <c r="Z24" s="28" t="s">
        <v>272</v>
      </c>
      <c r="AA24" s="28" t="s">
        <v>351</v>
      </c>
      <c r="AB24" s="114" t="s">
        <v>50</v>
      </c>
      <c r="AC24" s="114" t="str">
        <f>AC23</f>
        <v>P9: Эпиднадзор в режиме реального времени</v>
      </c>
    </row>
    <row r="25" spans="1:29" x14ac:dyDescent="0.45">
      <c r="P25" s="112" t="str">
        <f t="shared" si="5"/>
        <v>СВО 3</v>
      </c>
      <c r="Q25" s="112" t="str">
        <f t="shared" si="4"/>
        <v>P5. Зоонозные заболевания</v>
      </c>
      <c r="R25" s="113">
        <f>COUNTA(Table145[[#This Row],[indicator 1]:[indicator 6]])</f>
        <v>3</v>
      </c>
      <c r="S25" s="112" t="str">
        <f>AA63</f>
        <v xml:space="preserve">P5.1. Эпиднадзор за зоонозными заболеваниями </v>
      </c>
      <c r="T25" s="112" t="str">
        <f>AA64</f>
        <v>P5.2. Реагирование на зоонозные заболевания</v>
      </c>
      <c r="U25" s="112" t="str">
        <f>AA65</f>
        <v xml:space="preserve">P5.3. Методы ветеринарно-санитарного контроля продукции животноводства </v>
      </c>
      <c r="V25" s="112"/>
      <c r="W25" s="112"/>
      <c r="X25" s="112"/>
      <c r="Z25" s="28" t="s">
        <v>272</v>
      </c>
      <c r="AA25" s="28" t="s">
        <v>352</v>
      </c>
      <c r="AB25" s="114" t="s">
        <v>51</v>
      </c>
      <c r="AC25" s="114" t="str">
        <f>J11</f>
        <v>P10: Отчетность</v>
      </c>
    </row>
    <row r="26" spans="1:29" x14ac:dyDescent="0.45">
      <c r="P26" s="112" t="str">
        <f t="shared" si="5"/>
        <v>СВО 3</v>
      </c>
      <c r="Q26" s="112" t="str">
        <f t="shared" si="4"/>
        <v>P6. Безопасность пищевых продуктов</v>
      </c>
      <c r="R26" s="113">
        <f>COUNTA(Table145[[#This Row],[indicator 1]:[indicator 6]])</f>
        <v>2</v>
      </c>
      <c r="S26" s="112" t="str">
        <f>AA66</f>
        <v xml:space="preserve">P6.1. Эпиднадзор за болезнями пищевого происхождения и заражением продуктов питания </v>
      </c>
      <c r="T26" s="112" t="str">
        <f>AA67</f>
        <v>P6.2. Реагирование и управление чрезвычайными ситуациями в области безопасности пищевых продуктов</v>
      </c>
      <c r="U26" s="112"/>
      <c r="V26" s="112"/>
      <c r="W26" s="112"/>
      <c r="X26" s="112"/>
      <c r="Z26" s="28" t="s">
        <v>272</v>
      </c>
      <c r="AA26" s="28" t="s">
        <v>353</v>
      </c>
      <c r="AB26" s="114" t="s">
        <v>52</v>
      </c>
      <c r="AC26" s="114" t="str">
        <f>AC25</f>
        <v>P10: Отчетность</v>
      </c>
    </row>
    <row r="27" spans="1:29" x14ac:dyDescent="0.45">
      <c r="P27" s="112" t="str">
        <f t="shared" si="5"/>
        <v>СВО 3</v>
      </c>
      <c r="Q27" s="112" t="str">
        <f t="shared" si="4"/>
        <v>P7. Биобезопасность и биозащита</v>
      </c>
      <c r="R27" s="113">
        <f>COUNTA(Table145[[#This Row],[indicator 1]:[indicator 6]])</f>
        <v>2</v>
      </c>
      <c r="S27" s="112" t="str">
        <f>AA68</f>
        <v>P7.1. На уровне всех государственных структур создана система обеспечения биозащиты и биобезопасности в сферах здравоохранения, ветеринарии и сельского хозяйства</v>
      </c>
      <c r="T27" s="112" t="str">
        <f>AA69</f>
        <v>P7.2. Профессиональная подготовка и практическая деятельность в области биозащиты и биобезопасности во всех соответствующих секторах (включая здравоохранение, ветеринарию и сельское хозяйство)</v>
      </c>
      <c r="U27" s="112"/>
      <c r="V27" s="112"/>
      <c r="W27" s="112"/>
      <c r="X27" s="112"/>
      <c r="Z27" s="28" t="s">
        <v>272</v>
      </c>
      <c r="AA27" s="28" t="s">
        <v>354</v>
      </c>
      <c r="AB27" s="114" t="s">
        <v>53</v>
      </c>
      <c r="AC27" s="114" t="str">
        <f>J12</f>
        <v>P11: Людские ресурсы (сектор охраны здоровья животных и человека)</v>
      </c>
    </row>
    <row r="28" spans="1:29" x14ac:dyDescent="0.45">
      <c r="P28" s="112" t="str">
        <f t="shared" si="5"/>
        <v>СВО 3</v>
      </c>
      <c r="Q28" s="112" t="str">
        <f t="shared" si="4"/>
        <v>P8. Иммунизация</v>
      </c>
      <c r="R28" s="113">
        <f>COUNTA(Table145[[#This Row],[indicator 1]:[indicator 6]])</f>
        <v>3</v>
      </c>
      <c r="S28" s="112" t="str">
        <f>AA70</f>
        <v>P8.1. Охват вакцинацией (корь) в рамках национальной программы</v>
      </c>
      <c r="T28" s="112" t="str">
        <f>AA71</f>
        <v>P8.2. Обеспечение доступа к вакцинам и предоставление услуг в этой области на национальном уровне</v>
      </c>
      <c r="U28" s="112" t="str">
        <f>AA72</f>
        <v>P8.3. Массовая вакцинация против эпидемий заболеваний, предупреждаемых вакцинацией (ЗПВ)</v>
      </c>
      <c r="V28" s="112"/>
      <c r="W28" s="112"/>
      <c r="X28" s="112"/>
      <c r="Z28" s="28" t="s">
        <v>272</v>
      </c>
      <c r="AA28" s="28" t="s">
        <v>355</v>
      </c>
      <c r="AB28" s="114" t="s">
        <v>54</v>
      </c>
      <c r="AC28" s="114" t="str">
        <f>J12</f>
        <v>P11: Людские ресурсы (сектор охраны здоровья животных и человека)</v>
      </c>
    </row>
    <row r="29" spans="1:29" x14ac:dyDescent="0.45">
      <c r="P29" s="112" t="str">
        <f t="shared" si="5"/>
        <v>СВО 3</v>
      </c>
      <c r="Q29" s="112" t="str">
        <f t="shared" si="4"/>
        <v>D1. Национальная лабораторная система</v>
      </c>
      <c r="R29" s="113">
        <f>COUNTA(Table145[[#This Row],[indicator 1]:[indicator 6]])</f>
        <v>4</v>
      </c>
      <c r="S29" s="112" t="str">
        <f>AA73</f>
        <v xml:space="preserve">D1.1. Система передачи и транспортировки образцов </v>
      </c>
      <c r="T29" s="112" t="str">
        <f>AA74</f>
        <v xml:space="preserve">D1.2. Система контроля качества в лабораториях </v>
      </c>
      <c r="U29" s="112" t="str">
        <f>AA75</f>
        <v xml:space="preserve">D1.3. Процедуры использования лабораторных мощностей для тестирования </v>
      </c>
      <c r="V29" s="112" t="str">
        <f>AA76</f>
        <v>D1.4. Эффективная национальная диагностическая сеть</v>
      </c>
      <c r="W29" s="112"/>
      <c r="X29" s="112"/>
      <c r="Z29" s="28" t="s">
        <v>272</v>
      </c>
      <c r="AA29" s="28" t="s">
        <v>356</v>
      </c>
      <c r="AB29" s="114" t="s">
        <v>55</v>
      </c>
      <c r="AC29" s="114" t="str">
        <f>J12</f>
        <v>P11: Людские ресурсы (сектор охраны здоровья животных и человека)</v>
      </c>
    </row>
    <row r="30" spans="1:29" x14ac:dyDescent="0.45">
      <c r="P30" s="112" t="str">
        <f t="shared" si="5"/>
        <v>СВО 3</v>
      </c>
      <c r="Q30" s="112" t="str">
        <f t="shared" si="4"/>
        <v>D2. Эпиднадзор</v>
      </c>
      <c r="R30" s="113">
        <f>COUNTA(Table145[[#This Row],[indicator 1]:[indicator 6]])</f>
        <v>3</v>
      </c>
      <c r="S30" s="112" t="str">
        <f>AA77</f>
        <v>D2.1. Функция раннего предупреждения в системе эпиднадзора</v>
      </c>
      <c r="T30" s="112" t="str">
        <f>AA78</f>
        <v xml:space="preserve">D2.2. Верификация и расследование события </v>
      </c>
      <c r="U30" s="112" t="str">
        <f>AA79</f>
        <v xml:space="preserve">D2.3. Aнализ и обмен информацией </v>
      </c>
      <c r="V30" s="112"/>
      <c r="W30" s="112"/>
      <c r="X30" s="112"/>
      <c r="Z30" s="28" t="s">
        <v>272</v>
      </c>
      <c r="AA30" s="28" t="s">
        <v>357</v>
      </c>
      <c r="AB30" s="114" t="s">
        <v>56</v>
      </c>
      <c r="AC30" s="114" t="str">
        <f>J12</f>
        <v>P11: Людские ресурсы (сектор охраны здоровья животных и человека)</v>
      </c>
    </row>
    <row r="31" spans="1:29" x14ac:dyDescent="0.45">
      <c r="P31" s="112" t="str">
        <f t="shared" si="5"/>
        <v>СВО 3</v>
      </c>
      <c r="Q31" s="112" t="str">
        <f t="shared" si="4"/>
        <v>D3. Людские ресурсы</v>
      </c>
      <c r="R31" s="113">
        <f>COUNTA(Table145[[#This Row],[indicator 1]:[indicator 6]])</f>
        <v>4</v>
      </c>
      <c r="S31" s="112" t="str">
        <f>AA80</f>
        <v xml:space="preserve">D3.1. Mежотраслевые стратегии в области трудовых ресурсов </v>
      </c>
      <c r="T31" s="112" t="str">
        <f>AA81</f>
        <v>D3.2. Кадровые ресурсы для осуществления ММСП</v>
      </c>
      <c r="U31" s="112" t="str">
        <f>AA82</f>
        <v xml:space="preserve">D3.3. Подготовка кадров </v>
      </c>
      <c r="V31" s="112" t="str">
        <f>AA83</f>
        <v xml:space="preserve">D3.4. Развертывание дополнительных кадровых ресурсов при наступлении события в области общественного здравоохранения </v>
      </c>
      <c r="W31" s="112"/>
      <c r="X31" s="112"/>
      <c r="Z31" s="28" t="s">
        <v>272</v>
      </c>
      <c r="AA31" s="28" t="s">
        <v>358</v>
      </c>
      <c r="AB31" s="114" t="s">
        <v>57</v>
      </c>
      <c r="AC31" s="114" t="str">
        <f>J13</f>
        <v>P12: Готовность</v>
      </c>
    </row>
    <row r="32" spans="1:29" x14ac:dyDescent="0.45">
      <c r="P32" s="112" t="str">
        <f t="shared" si="5"/>
        <v>СВО 3</v>
      </c>
      <c r="Q32" s="112" t="str">
        <f t="shared" si="4"/>
        <v>R1. Управление чрезвычайными ситуациями в области здравоохранения</v>
      </c>
      <c r="R32" s="113">
        <f>COUNTA(Table145[[#This Row],[indicator 1]:[indicator 6]])</f>
        <v>6</v>
      </c>
      <c r="S32" s="112" t="str">
        <f>AA84</f>
        <v xml:space="preserve">R1.1. Оценка риска и обеспечение готовности к чрезвычайной ситуации </v>
      </c>
      <c r="T32" s="112" t="str">
        <f>AA85</f>
        <v>R1.2. Центр противодействия чрезвычайным ситуациям в области общественного здравоохранения (PHEOC)</v>
      </c>
      <c r="U32" s="112" t="str">
        <f>AA86</f>
        <v>R1.3. Управление мерами реагирования на чрезвычайную ситуацию в области здравоохранения</v>
      </c>
      <c r="V32" s="112" t="str">
        <f>AA87</f>
        <v>R1.4. Привлечение и координация действий медико-санитарных работников во время чрезвычайной ситуации в области общественного здравоохранения</v>
      </c>
      <c r="W32" s="112" t="s">
        <v>58</v>
      </c>
      <c r="X32" s="112" t="s">
        <v>59</v>
      </c>
      <c r="Z32" s="28" t="s">
        <v>272</v>
      </c>
      <c r="AA32" s="28" t="s">
        <v>359</v>
      </c>
      <c r="AB32" s="114" t="s">
        <v>60</v>
      </c>
      <c r="AC32" s="114" t="str">
        <f>AC31</f>
        <v>P12: Готовность</v>
      </c>
    </row>
    <row r="33" spans="16:29" x14ac:dyDescent="0.45">
      <c r="P33" s="112" t="str">
        <f t="shared" si="5"/>
        <v>СВО 3</v>
      </c>
      <c r="Q33" s="112" t="str">
        <f t="shared" si="4"/>
        <v>R2. Обеспечение связи между органами общественного здравоохранения и органами безопасности</v>
      </c>
      <c r="R33" s="113">
        <f>COUNTA(Table145[[#This Row],[indicator 1]:[indicator 6]])</f>
        <v>1</v>
      </c>
      <c r="S33" s="112" t="str">
        <f>AA90</f>
        <v xml:space="preserve">R2.1. Государственные органы здравоохранения и безопасности (например, правоохранительные, пограничные, таможенные) принимают совместные меры в случае предполагаемого или подтвержденного биологического, химического или радиологического события </v>
      </c>
      <c r="T33" s="112"/>
      <c r="U33" s="112"/>
      <c r="V33" s="112"/>
      <c r="W33" s="112"/>
      <c r="X33" s="112"/>
      <c r="Z33" s="28" t="s">
        <v>272</v>
      </c>
      <c r="AA33" s="28" t="s">
        <v>360</v>
      </c>
      <c r="AB33" s="114" t="s">
        <v>61</v>
      </c>
      <c r="AC33" s="114" t="str">
        <f>J14</f>
        <v>P13: Реагирование на чрезвычайные ситуации</v>
      </c>
    </row>
    <row r="34" spans="16:29" x14ac:dyDescent="0.45">
      <c r="P34" s="112" t="str">
        <f t="shared" si="5"/>
        <v>СВО 3</v>
      </c>
      <c r="Q34" s="112" t="str">
        <f t="shared" si="4"/>
        <v>R3. Предоставление медицинских услуг</v>
      </c>
      <c r="R34" s="113">
        <f>COUNTA(Table145[[#This Row],[indicator 1]:[indicator 6]])</f>
        <v>3</v>
      </c>
      <c r="S34" s="112" t="str">
        <f>AA91</f>
        <v>R3.1. Ведение случаев</v>
      </c>
      <c r="T34" s="112" t="str">
        <f>AA92</f>
        <v xml:space="preserve">R3.2. Пользование услугами здравоохранения </v>
      </c>
      <c r="U34" s="112" t="str">
        <f>AA92</f>
        <v xml:space="preserve">R3.2. Пользование услугами здравоохранения </v>
      </c>
      <c r="V34" s="112"/>
      <c r="W34" s="112"/>
      <c r="X34" s="112"/>
      <c r="Z34" s="28" t="s">
        <v>272</v>
      </c>
      <c r="AA34" s="28" t="s">
        <v>361</v>
      </c>
      <c r="AB34" s="114" t="s">
        <v>62</v>
      </c>
      <c r="AC34" s="114" t="str">
        <f>J14</f>
        <v>P13: Реагирование на чрезвычайные ситуации</v>
      </c>
    </row>
    <row r="35" spans="16:29" x14ac:dyDescent="0.45">
      <c r="P35" s="112" t="str">
        <f t="shared" si="5"/>
        <v>СВО 3</v>
      </c>
      <c r="Q35" s="112" t="str">
        <f t="shared" si="4"/>
        <v>R4. Профилактика инфекций и инфекционный контроль (ПИИК)</v>
      </c>
      <c r="R35" s="113">
        <f>COUNTA(Table145[[#This Row],[indicator 1]:[indicator 6]])</f>
        <v>3</v>
      </c>
      <c r="S35" s="112" t="str">
        <f>AA94</f>
        <v>R4.1. Программы по ПИИК</v>
      </c>
      <c r="T35" s="112" t="str">
        <f>AA95</f>
        <v>R4.2. Надзор за ИСМП</v>
      </c>
      <c r="U35" s="112" t="str">
        <f>AA96</f>
        <v>R4.3. Безопасная среда в медицинских учреждениях</v>
      </c>
      <c r="V35" s="112"/>
      <c r="W35" s="112"/>
      <c r="X35" s="112"/>
      <c r="Z35" s="28" t="s">
        <v>272</v>
      </c>
      <c r="AA35" s="28" t="s">
        <v>362</v>
      </c>
      <c r="AB35" s="114" t="s">
        <v>63</v>
      </c>
      <c r="AC35" s="114" t="str">
        <f>J14</f>
        <v>P13: Реагирование на чрезвычайные ситуации</v>
      </c>
    </row>
    <row r="36" spans="16:29" x14ac:dyDescent="0.45">
      <c r="P36" s="112" t="str">
        <f t="shared" si="5"/>
        <v>СВО 3</v>
      </c>
      <c r="Q36" s="112" t="str">
        <f t="shared" si="4"/>
        <v>R5. Информирование о рисках и взаимодействие с населением (ИРВН)</v>
      </c>
      <c r="R36" s="113">
        <f>COUNTA(Table145[[#This Row],[indicator 1]:[indicator 6]])</f>
        <v>3</v>
      </c>
      <c r="S36" s="112" t="str">
        <f>AA97</f>
        <v xml:space="preserve">R5.1. Системы ИРВН для чрезвычайных ситуаций </v>
      </c>
      <c r="T36" s="112" t="str">
        <f>AA98</f>
        <v>R5.2 Информирование о рисках</v>
      </c>
      <c r="U36" s="112" t="str">
        <f>AA99</f>
        <v>R5.3. Взаимодействие с населением</v>
      </c>
      <c r="V36" s="112"/>
      <c r="W36" s="112"/>
      <c r="X36" s="112"/>
      <c r="Z36" s="28" t="s">
        <v>272</v>
      </c>
      <c r="AA36" s="28" t="s">
        <v>363</v>
      </c>
      <c r="AB36" s="114" t="s">
        <v>64</v>
      </c>
      <c r="AC36" s="114" t="str">
        <f>J15</f>
        <v>P14: Обеспечение связи между органами общественного здравоохранения и органами безопасности</v>
      </c>
    </row>
    <row r="37" spans="16:29" x14ac:dyDescent="0.45">
      <c r="P37" s="112" t="str">
        <f t="shared" si="5"/>
        <v>СВО 3</v>
      </c>
      <c r="Q37" s="112" t="str">
        <f t="shared" si="4"/>
        <v>PoE. Пункты въезда (ПВ) и пограничное здравоохранение</v>
      </c>
      <c r="R37" s="113">
        <f>COUNTA(Table145[[#This Row],[indicator 1]:[indicator 6]])</f>
        <v>3</v>
      </c>
      <c r="S37" s="112" t="str">
        <f>AA100</f>
        <v>PoE1. Требования к основным возможностям, действующие на постоянной основе в отношении ПВ (aаэропортов, портов и наземных транспортных узлов)</v>
      </c>
      <c r="T37" s="112" t="str">
        <f>AA101</f>
        <v>PoE2. Ответные меры общественного здравоохранения в ПВ</v>
      </c>
      <c r="U37" s="112" t="str">
        <f>AA102</f>
        <v xml:space="preserve">PoE3. Подход на основе оценки рисков к мерам, связанным с международными пассажирскими перевозками </v>
      </c>
      <c r="V37" s="112"/>
      <c r="W37" s="112"/>
      <c r="X37" s="112"/>
      <c r="Z37" s="28" t="s">
        <v>272</v>
      </c>
      <c r="AA37" s="28" t="s">
        <v>364</v>
      </c>
      <c r="AB37" s="114" t="s">
        <v>65</v>
      </c>
      <c r="AC37" s="114" t="str">
        <f>J16</f>
        <v>P15: Meдицинские контрмеры</v>
      </c>
    </row>
    <row r="38" spans="16:29" x14ac:dyDescent="0.45">
      <c r="P38" s="112" t="str">
        <f t="shared" si="5"/>
        <v>СВО 3</v>
      </c>
      <c r="Q38" s="112" t="str">
        <f t="shared" si="4"/>
        <v>CE. Химические события</v>
      </c>
      <c r="R38" s="113">
        <f>COUNTA(Table145[[#This Row],[indicator 1]:[indicator 6]])</f>
        <v>2</v>
      </c>
      <c r="S38" s="112" t="str">
        <f>AA103</f>
        <v>CE1. Созданы и функционируют механизмы выявления химических событий или чрезвычайных  ситуаций и реагирования на них</v>
      </c>
      <c r="T38" s="112" t="str">
        <f>AA104</f>
        <v xml:space="preserve">CE2. Сформирована благоприятная среда для управления химическим событием </v>
      </c>
      <c r="U38" s="112"/>
      <c r="V38" s="112"/>
      <c r="W38" s="112"/>
      <c r="X38" s="112"/>
      <c r="Z38" s="28" t="s">
        <v>272</v>
      </c>
      <c r="AA38" s="28" t="s">
        <v>365</v>
      </c>
      <c r="AB38" s="114" t="s">
        <v>66</v>
      </c>
      <c r="AC38" s="114" t="str">
        <f>J16</f>
        <v>P15: Meдицинские контрмеры</v>
      </c>
    </row>
    <row r="39" spans="16:29" x14ac:dyDescent="0.45">
      <c r="P39" s="112" t="str">
        <f t="shared" si="5"/>
        <v>СВО 3</v>
      </c>
      <c r="Q39" s="112" t="str">
        <f t="shared" si="4"/>
        <v>RE. Радиационные чрезвычайные ситуации</v>
      </c>
      <c r="R39" s="113">
        <f>COUNTA(Table145[[#This Row],[indicator 1]:[indicator 6]])</f>
        <v>2</v>
      </c>
      <c r="S39" s="112" t="str">
        <f>AA105</f>
        <v xml:space="preserve">RE1. Созданы и функционируют механизмы выявления радиологических и ядерных чрезвычайных ситуаций и реагирования на них </v>
      </c>
      <c r="T39" s="112" t="s">
        <v>67</v>
      </c>
      <c r="U39" s="112"/>
      <c r="V39" s="112"/>
      <c r="W39" s="112"/>
      <c r="X39" s="112"/>
      <c r="Z39" s="28" t="s">
        <v>272</v>
      </c>
      <c r="AA39" s="28" t="s">
        <v>366</v>
      </c>
      <c r="AB39" s="114" t="s">
        <v>68</v>
      </c>
      <c r="AC39" s="114" t="str">
        <f>J16</f>
        <v>P15: Meдицинские контрмеры</v>
      </c>
    </row>
    <row r="40" spans="16:29" x14ac:dyDescent="0.45">
      <c r="P40" s="112" t="str">
        <f>D2</f>
        <v>SPAR</v>
      </c>
      <c r="Q40" s="112" t="str">
        <f>I2</f>
        <v>C1.Политические, правовые и нормативные инструменты для осуществления ММСП</v>
      </c>
      <c r="R40" s="113">
        <f>COUNTA(Table145[[#This Row],[indicator 1]:[indicator 6]])</f>
        <v>2</v>
      </c>
      <c r="S40" s="112" t="s">
        <v>70</v>
      </c>
      <c r="T40" s="112" t="str">
        <f>AA108</f>
        <v>C1.2 Гендерное равенство при чрезвычайных ситуациях в области здравоохранения</v>
      </c>
      <c r="U40" s="112"/>
      <c r="V40" s="112"/>
      <c r="W40" s="112"/>
      <c r="X40" s="112"/>
      <c r="Z40" s="28" t="s">
        <v>272</v>
      </c>
      <c r="AA40" s="28" t="s">
        <v>367</v>
      </c>
      <c r="AB40" s="114" t="s">
        <v>71</v>
      </c>
      <c r="AC40" s="114" t="str">
        <f>J17</f>
        <v>P16: Информирование о рисках</v>
      </c>
    </row>
    <row r="41" spans="16:29" x14ac:dyDescent="0.45">
      <c r="P41" s="112" t="str">
        <f>P40</f>
        <v>SPAR</v>
      </c>
      <c r="Q41" s="112" t="str">
        <f t="shared" ref="Q41:Q54" si="6">I3</f>
        <v>C2.Координация в рамках ММСП, функции и информационно-разъяснительная работа национальных координаторов по ММСП</v>
      </c>
      <c r="R41" s="113">
        <f>COUNTA(Table145[[#This Row],[indicator 1]:[indicator 6]])</f>
        <v>3</v>
      </c>
      <c r="S41" s="112" t="s">
        <v>72</v>
      </c>
      <c r="T41" s="112" t="str">
        <f>AA110</f>
        <v>C2.2 Mежсекторальные координационные механизмы по ММСП</v>
      </c>
      <c r="U41" s="112" t="str">
        <f>AA111</f>
        <v>C2.3 Информационно-разъяснительная работа в области соблюдения ММСП</v>
      </c>
      <c r="V41" s="112"/>
      <c r="W41" s="112"/>
      <c r="X41" s="112"/>
      <c r="Z41" s="28" t="s">
        <v>272</v>
      </c>
      <c r="AA41" s="28" t="s">
        <v>368</v>
      </c>
      <c r="AB41" s="114" t="s">
        <v>73</v>
      </c>
      <c r="AC41" s="114" t="str">
        <f>J17</f>
        <v>P16: Информирование о рисках</v>
      </c>
    </row>
    <row r="42" spans="16:29" x14ac:dyDescent="0.45">
      <c r="P42" s="112" t="str">
        <f t="shared" ref="P42:P54" si="7">P41</f>
        <v>SPAR</v>
      </c>
      <c r="Q42" s="112" t="str">
        <f t="shared" si="6"/>
        <v xml:space="preserve">C3.Финансирование </v>
      </c>
      <c r="R42" s="113">
        <f>COUNTA(Table145[[#This Row],[indicator 1]:[indicator 6]])</f>
        <v>2</v>
      </c>
      <c r="S42" s="112" t="str">
        <f>AA112</f>
        <v>C3.1 Финансирование соблюдения ММСП</v>
      </c>
      <c r="T42" s="112" t="str">
        <f>AA113</f>
        <v xml:space="preserve">C3.2 Финансирование мер реагирования на чрезвычайную ситуацию в области общественного здравоохранения </v>
      </c>
      <c r="U42" s="112"/>
      <c r="V42" s="112"/>
      <c r="W42" s="112"/>
      <c r="X42" s="112"/>
      <c r="Z42" s="28" t="s">
        <v>272</v>
      </c>
      <c r="AA42" s="28" t="s">
        <v>369</v>
      </c>
      <c r="AB42" s="114" t="s">
        <v>74</v>
      </c>
      <c r="AC42" s="114" t="str">
        <f>J17</f>
        <v>P16: Информирование о рисках</v>
      </c>
    </row>
    <row r="43" spans="16:29" x14ac:dyDescent="0.45">
      <c r="P43" s="112" t="str">
        <f t="shared" si="7"/>
        <v>SPAR</v>
      </c>
      <c r="Q43" s="112" t="str">
        <f t="shared" si="6"/>
        <v>C4.Лабораторные мощности</v>
      </c>
      <c r="R43" s="113">
        <f>COUNTA(Table145[[#This Row],[indicator 1]:[indicator 6]])</f>
        <v>5</v>
      </c>
      <c r="S43" s="112" t="str">
        <f>AA118</f>
        <v xml:space="preserve">C4.3 Система контроля качества в лабораториях </v>
      </c>
      <c r="T43" s="112" t="str">
        <f>AA114</f>
        <v xml:space="preserve">C4.1 Система передачи и транспортировки образцов </v>
      </c>
      <c r="U43" s="112" t="str">
        <f>AA115</f>
        <v>C4.2 Внедрение режима обеспечения лабораторной биобезопасности и биозащиты</v>
      </c>
      <c r="V43" s="112" t="str">
        <f>AA116</f>
        <v>C4.2 Внедрение режима обеспечения лабораторной биобезопасности и биозащиты</v>
      </c>
      <c r="W43" s="112" t="str">
        <f>AA117</f>
        <v xml:space="preserve">C4.3 Система контроля качества в лабораториях </v>
      </c>
      <c r="X43" s="112"/>
      <c r="Z43" s="28" t="s">
        <v>272</v>
      </c>
      <c r="AA43" s="28" t="s">
        <v>370</v>
      </c>
      <c r="AB43" s="114" t="s">
        <v>75</v>
      </c>
      <c r="AC43" s="114" t="str">
        <f>J17</f>
        <v>P16: Информирование о рисках</v>
      </c>
    </row>
    <row r="44" spans="16:29" x14ac:dyDescent="0.45">
      <c r="P44" s="112" t="str">
        <f t="shared" si="7"/>
        <v>SPAR</v>
      </c>
      <c r="Q44" s="112" t="str">
        <f t="shared" si="6"/>
        <v>C5.Эпиднадзор</v>
      </c>
      <c r="R44" s="113">
        <f>COUNTA(Table145[[#This Row],[indicator 1]:[indicator 6]])</f>
        <v>2</v>
      </c>
      <c r="S44" s="112" t="str">
        <f>AA121</f>
        <v>C5.1 Функция раннего предупреждения в системе эпиднадзора</v>
      </c>
      <c r="T44" s="112" t="str">
        <f>AA122</f>
        <v>C5.2 Управление событиями (т.е. верификация, расследование, анализ и распространение информации)</v>
      </c>
      <c r="U44" s="112"/>
      <c r="V44" s="112"/>
      <c r="W44" s="112"/>
      <c r="X44" s="112"/>
      <c r="Z44" s="28" t="s">
        <v>272</v>
      </c>
      <c r="AA44" s="28" t="s">
        <v>371</v>
      </c>
      <c r="AB44" s="114" t="s">
        <v>76</v>
      </c>
      <c r="AC44" s="114" t="str">
        <f>J17</f>
        <v>P16: Информирование о рисках</v>
      </c>
    </row>
    <row r="45" spans="16:29" x14ac:dyDescent="0.45">
      <c r="P45" s="112" t="str">
        <f t="shared" si="7"/>
        <v>SPAR</v>
      </c>
      <c r="Q45" s="112" t="str">
        <f t="shared" si="6"/>
        <v>C6.Людские ресурсы</v>
      </c>
      <c r="R45" s="113">
        <f>COUNTA(Table145[[#This Row],[indicator 1]:[indicator 6]])</f>
        <v>2</v>
      </c>
      <c r="S45" s="112" t="str">
        <f>AA123</f>
        <v>C6.1 Кадровые ресурсы для соблюдения ММСП</v>
      </c>
      <c r="T45" s="112" t="str">
        <f>AA124</f>
        <v xml:space="preserve">C6.2 Развертывание дополнительных кадровых ресурсов при наступлении события в области общественного здравоохранения </v>
      </c>
      <c r="U45" s="112"/>
      <c r="V45" s="112"/>
      <c r="W45" s="112"/>
      <c r="X45" s="112"/>
      <c r="Z45" s="28" t="s">
        <v>272</v>
      </c>
      <c r="AA45" s="28" t="s">
        <v>372</v>
      </c>
      <c r="AB45" s="114" t="s">
        <v>77</v>
      </c>
      <c r="AC45" s="114" t="str">
        <f>J18</f>
        <v>P17: События в пунктах въезда (ПВ)</v>
      </c>
    </row>
    <row r="46" spans="16:29" x14ac:dyDescent="0.45">
      <c r="P46" s="112" t="str">
        <f t="shared" si="7"/>
        <v>SPAR</v>
      </c>
      <c r="Q46" s="112" t="str">
        <f t="shared" si="6"/>
        <v>C7.Управление чрезвычайными ситуациями в области здравоохранения</v>
      </c>
      <c r="R46" s="113">
        <f>COUNTA(Table145[[#This Row],[indicator 1]:[indicator 6]])</f>
        <v>3</v>
      </c>
      <c r="S46" s="112" t="str">
        <f>AA125</f>
        <v xml:space="preserve">C7.1 Планирование на случай чрезвычайных ситуаций в области здравоохранения </v>
      </c>
      <c r="T46" s="112" t="str">
        <f>AA126</f>
        <v>C7.2 Управление мерами реагирования на чрезвычайную ситуацию в области здравоохранения</v>
      </c>
      <c r="U46" s="112" t="str">
        <f>AA127</f>
        <v>C7.3 Управление логистикой и цепочками поставок при чрезвычайных ситуациях</v>
      </c>
      <c r="V46" s="112"/>
      <c r="W46" s="112"/>
      <c r="X46" s="112"/>
      <c r="Z46" s="28" t="s">
        <v>272</v>
      </c>
      <c r="AA46" s="28" t="s">
        <v>373</v>
      </c>
      <c r="AB46" s="114" t="s">
        <v>78</v>
      </c>
      <c r="AC46" s="114" t="str">
        <f>J18</f>
        <v>P17: События в пунктах въезда (ПВ)</v>
      </c>
    </row>
    <row r="47" spans="16:29" x14ac:dyDescent="0.45">
      <c r="P47" s="112" t="str">
        <f t="shared" si="7"/>
        <v>SPAR</v>
      </c>
      <c r="Q47" s="112" t="str">
        <f t="shared" si="6"/>
        <v>C8.Предоставление медицинских услуг</v>
      </c>
      <c r="R47" s="113">
        <f>COUNTA(Table145[[#This Row],[indicator 1]:[indicator 6]])</f>
        <v>3</v>
      </c>
      <c r="S47" s="112" t="str">
        <f>AA128</f>
        <v>C8.1 Ведение случаев</v>
      </c>
      <c r="T47" s="112" t="str">
        <f>AA129</f>
        <v xml:space="preserve">C8.2 Пользование услугами здравоохранения </v>
      </c>
      <c r="U47" s="112" t="str">
        <f>AA130</f>
        <v xml:space="preserve">C8.3 Непрерывность оказания основных услуг здравоохранения (ОУЗ) </v>
      </c>
      <c r="V47" s="112"/>
      <c r="W47" s="112"/>
      <c r="X47" s="112"/>
      <c r="Z47" s="28" t="s">
        <v>272</v>
      </c>
      <c r="AA47" s="28" t="s">
        <v>374</v>
      </c>
      <c r="AB47" s="114" t="s">
        <v>79</v>
      </c>
      <c r="AC47" s="114" t="str">
        <f>J19</f>
        <v>P18: Химические события</v>
      </c>
    </row>
    <row r="48" spans="16:29" x14ac:dyDescent="0.45">
      <c r="P48" s="112" t="str">
        <f t="shared" si="7"/>
        <v>SPAR</v>
      </c>
      <c r="Q48" s="112" t="str">
        <f t="shared" si="6"/>
        <v>C9.Профилактика инфекций и инфекционный контроль (ПИИК)</v>
      </c>
      <c r="R48" s="113">
        <f>COUNTA(Table145[[#This Row],[indicator 1]:[indicator 6]])</f>
        <v>3</v>
      </c>
      <c r="S48" s="112" t="str">
        <f>AA131</f>
        <v>C9.1 Программы по ПИИК</v>
      </c>
      <c r="T48" s="112" t="str">
        <f>AA132</f>
        <v xml:space="preserve">C9.2 Надзор за инфекциями, связанными с оказанием медицинской помощи  (ИСМП) </v>
      </c>
      <c r="U48" s="112" t="str">
        <f>AA133</f>
        <v>C9.3 Безопасная среда в медицинских учреждениях</v>
      </c>
      <c r="V48" s="112"/>
      <c r="W48" s="112"/>
      <c r="X48" s="112"/>
      <c r="Z48" s="28" t="s">
        <v>272</v>
      </c>
      <c r="AA48" s="28" t="s">
        <v>375</v>
      </c>
      <c r="AB48" s="114" t="s">
        <v>80</v>
      </c>
      <c r="AC48" s="114" t="str">
        <f>J19</f>
        <v>P18: Химические события</v>
      </c>
    </row>
    <row r="49" spans="16:29" x14ac:dyDescent="0.45">
      <c r="P49" s="112" t="str">
        <f t="shared" si="7"/>
        <v>SPAR</v>
      </c>
      <c r="Q49" s="112" t="str">
        <f t="shared" si="6"/>
        <v>C10.Информирование о рисках и взаимодействие с населением (ИРВН)</v>
      </c>
      <c r="R49" s="113">
        <f>COUNTA(Table145[[#This Row],[indicator 1]:[indicator 6]])</f>
        <v>3</v>
      </c>
      <c r="S49" s="112" t="str">
        <f>AA134</f>
        <v xml:space="preserve">C10.1 Системы ИРВН для чрезвычайных ситуаций </v>
      </c>
      <c r="T49" s="112" t="str">
        <f>AA135</f>
        <v>C10.2 Информирование о рисках</v>
      </c>
      <c r="U49" s="112" t="str">
        <f>AA136</f>
        <v>C10.3 Взаимодействие с населением</v>
      </c>
      <c r="V49" s="112"/>
      <c r="W49" s="112"/>
      <c r="X49" s="112"/>
      <c r="Z49" s="28" t="s">
        <v>272</v>
      </c>
      <c r="AA49" s="28" t="s">
        <v>376</v>
      </c>
      <c r="AB49" s="114" t="s">
        <v>81</v>
      </c>
      <c r="AC49" s="114" t="str">
        <f>J20</f>
        <v>P19: Радиационные чрезвычайные ситуации</v>
      </c>
    </row>
    <row r="50" spans="16:29" x14ac:dyDescent="0.45">
      <c r="P50" s="112" t="str">
        <f t="shared" si="7"/>
        <v>SPAR</v>
      </c>
      <c r="Q50" s="112" t="str">
        <f t="shared" si="6"/>
        <v>C11.Пункты въезда (ПВ) и пограничное здравоохранение</v>
      </c>
      <c r="R50" s="113">
        <f>COUNTA(Table145[[#This Row],[indicator 1]:[indicator 6]])</f>
        <v>3</v>
      </c>
      <c r="S50" s="112" t="s">
        <v>82</v>
      </c>
      <c r="T50" s="112" t="s">
        <v>83</v>
      </c>
      <c r="U50" s="112" t="s">
        <v>84</v>
      </c>
      <c r="V50" s="112"/>
      <c r="W50" s="112"/>
      <c r="X50" s="112"/>
      <c r="Z50" s="28" t="s">
        <v>272</v>
      </c>
      <c r="AA50" s="28" t="s">
        <v>377</v>
      </c>
      <c r="AB50" s="114" t="s">
        <v>85</v>
      </c>
      <c r="AC50" s="114" t="str">
        <f>J20</f>
        <v>P19: Радиационные чрезвычайные ситуации</v>
      </c>
    </row>
    <row r="51" spans="16:29" x14ac:dyDescent="0.45">
      <c r="P51" s="112" t="str">
        <f t="shared" si="7"/>
        <v>SPAR</v>
      </c>
      <c r="Q51" s="112" t="str">
        <f t="shared" si="6"/>
        <v>C12.Зоонозные заболевания</v>
      </c>
      <c r="R51" s="113">
        <f>COUNTA(Table145[[#This Row],[indicator 1]:[indicator 6]])</f>
        <v>1</v>
      </c>
      <c r="S51" s="112" t="str">
        <f>AA139</f>
        <v xml:space="preserve">C12.1 Сотрудничество между секторами в рамках инициативы «Единое здоровье» в области мер борьбы с зоонозами </v>
      </c>
      <c r="T51" s="112"/>
      <c r="U51" s="112"/>
      <c r="V51" s="112"/>
      <c r="W51" s="112"/>
      <c r="X51" s="112"/>
      <c r="Z51" s="28" t="s">
        <v>275</v>
      </c>
      <c r="AA51" s="28" t="s">
        <v>378</v>
      </c>
      <c r="AB51" s="114" t="s">
        <v>86</v>
      </c>
      <c r="AC51" s="114" t="str">
        <f>K2</f>
        <v>P1. Правовые документы</v>
      </c>
    </row>
    <row r="52" spans="16:29" x14ac:dyDescent="0.45">
      <c r="P52" s="112" t="str">
        <f t="shared" si="7"/>
        <v>SPAR</v>
      </c>
      <c r="Q52" s="112" t="str">
        <f t="shared" si="6"/>
        <v>C13.Безопасность пищевых продуктов</v>
      </c>
      <c r="R52" s="113">
        <f>COUNTA(Table145[[#This Row],[indicator 1]:[indicator 6]])</f>
        <v>1</v>
      </c>
      <c r="S52" s="112" t="str">
        <f>AA140</f>
        <v>C13.1 Механизм межсекторального сотрудничества в отношении событий, связанных с безопасностью пищевых продуктов</v>
      </c>
      <c r="T52" s="112"/>
      <c r="U52" s="112"/>
      <c r="V52" s="112"/>
      <c r="W52" s="112"/>
      <c r="X52" s="112"/>
      <c r="Z52" s="28" t="s">
        <v>275</v>
      </c>
      <c r="AA52" s="28" t="s">
        <v>379</v>
      </c>
      <c r="AB52" s="114" t="s">
        <v>87</v>
      </c>
      <c r="AC52" s="114" t="str">
        <f>K2</f>
        <v>P1. Правовые документы</v>
      </c>
    </row>
    <row r="53" spans="16:29" x14ac:dyDescent="0.45">
      <c r="P53" s="112" t="str">
        <f t="shared" si="7"/>
        <v>SPAR</v>
      </c>
      <c r="Q53" s="112" t="str">
        <f t="shared" si="6"/>
        <v>C14.Химические события</v>
      </c>
      <c r="R53" s="113">
        <f>COUNTA(Table145[[#This Row],[indicator 1]:[indicator 6]])</f>
        <v>1</v>
      </c>
      <c r="S53" s="112" t="str">
        <f>AA141</f>
        <v>C14.1 Ресурсы для обнаружения и оповещения</v>
      </c>
      <c r="T53" s="112"/>
      <c r="U53" s="112"/>
      <c r="V53" s="112"/>
      <c r="W53" s="112"/>
      <c r="X53" s="112"/>
      <c r="Z53" s="28" t="s">
        <v>275</v>
      </c>
      <c r="AA53" s="28" t="s">
        <v>380</v>
      </c>
      <c r="AB53" s="114" t="s">
        <v>88</v>
      </c>
      <c r="AC53" s="114" t="str">
        <f>K3</f>
        <v>P2. Финансирование</v>
      </c>
    </row>
    <row r="54" spans="16:29" x14ac:dyDescent="0.45">
      <c r="P54" s="112" t="str">
        <f t="shared" si="7"/>
        <v>SPAR</v>
      </c>
      <c r="Q54" s="112" t="str">
        <f t="shared" si="6"/>
        <v>C15.Радиационные чрезвычайные ситуации</v>
      </c>
      <c r="R54" s="113">
        <f>COUNTA(Table145[[#This Row],[indicator 1]:[indicator 6]])</f>
        <v>1</v>
      </c>
      <c r="S54" s="112" t="str">
        <f>AA142</f>
        <v>C15.1 Потенциал и ресурсы</v>
      </c>
      <c r="T54" s="112"/>
      <c r="U54" s="112"/>
      <c r="V54" s="112"/>
      <c r="W54" s="112"/>
      <c r="X54" s="112"/>
      <c r="Z54" s="28" t="s">
        <v>275</v>
      </c>
      <c r="AA54" s="28" t="s">
        <v>381</v>
      </c>
      <c r="AB54" s="114" t="s">
        <v>89</v>
      </c>
      <c r="AC54" s="114" t="str">
        <f>K3</f>
        <v>P2. Финансирование</v>
      </c>
    </row>
    <row r="55" spans="16:29" x14ac:dyDescent="0.45">
      <c r="Z55" s="28" t="s">
        <v>275</v>
      </c>
      <c r="AA55" s="28" t="s">
        <v>382</v>
      </c>
      <c r="AB55" s="114" t="s">
        <v>90</v>
      </c>
      <c r="AC55" s="114" t="str">
        <f>K4</f>
        <v>P3. Координация в рамках ММСП, функции и информационно-разъяснительная работа национальных координаторов по ММСП</v>
      </c>
    </row>
    <row r="56" spans="16:29" x14ac:dyDescent="0.45">
      <c r="Z56" s="28" t="s">
        <v>275</v>
      </c>
      <c r="AA56" s="28" t="s">
        <v>383</v>
      </c>
      <c r="AB56" s="114" t="s">
        <v>91</v>
      </c>
      <c r="AC56" s="114" t="str">
        <f>K4</f>
        <v>P3. Координация в рамках ММСП, функции и информационно-разъяснительная работа национальных координаторов по ММСП</v>
      </c>
    </row>
    <row r="57" spans="16:29" x14ac:dyDescent="0.45">
      <c r="Z57" s="28" t="s">
        <v>275</v>
      </c>
      <c r="AA57" s="28" t="s">
        <v>384</v>
      </c>
      <c r="AB57" s="114" t="s">
        <v>92</v>
      </c>
      <c r="AC57" s="114" t="str">
        <f>K4</f>
        <v>P3. Координация в рамках ММСП, функции и информационно-разъяснительная работа национальных координаторов по ММСП</v>
      </c>
    </row>
    <row r="58" spans="16:29" x14ac:dyDescent="0.45">
      <c r="Z58" s="28" t="s">
        <v>275</v>
      </c>
      <c r="AA58" s="28" t="s">
        <v>385</v>
      </c>
      <c r="AB58" s="114" t="s">
        <v>93</v>
      </c>
      <c r="AC58" s="114" t="str">
        <f>K5</f>
        <v>P4. Устойчивость к противомикробным препаратам (УПП)</v>
      </c>
    </row>
    <row r="59" spans="16:29" x14ac:dyDescent="0.45">
      <c r="Z59" s="28" t="s">
        <v>275</v>
      </c>
      <c r="AA59" s="28" t="s">
        <v>386</v>
      </c>
      <c r="AB59" s="114" t="s">
        <v>94</v>
      </c>
      <c r="AC59" s="114" t="str">
        <f>K5</f>
        <v>P4. Устойчивость к противомикробным препаратам (УПП)</v>
      </c>
    </row>
    <row r="60" spans="16:29" x14ac:dyDescent="0.45">
      <c r="Z60" s="28" t="s">
        <v>275</v>
      </c>
      <c r="AA60" s="28" t="s">
        <v>387</v>
      </c>
      <c r="AB60" s="114" t="s">
        <v>95</v>
      </c>
      <c r="AC60" s="114" t="str">
        <f>K5</f>
        <v>P4. Устойчивость к противомикробным препаратам (УПП)</v>
      </c>
    </row>
    <row r="61" spans="16:29" x14ac:dyDescent="0.45">
      <c r="Z61" s="28" t="s">
        <v>275</v>
      </c>
      <c r="AA61" s="28" t="s">
        <v>388</v>
      </c>
      <c r="AB61" s="114" t="s">
        <v>96</v>
      </c>
      <c r="AC61" s="114" t="str">
        <f>K5</f>
        <v>P4. Устойчивость к противомикробным препаратам (УПП)</v>
      </c>
    </row>
    <row r="62" spans="16:29" x14ac:dyDescent="0.45">
      <c r="Z62" s="28" t="s">
        <v>275</v>
      </c>
      <c r="AA62" s="28" t="s">
        <v>389</v>
      </c>
      <c r="AB62" s="114" t="s">
        <v>97</v>
      </c>
      <c r="AC62" s="114" t="str">
        <f>K5</f>
        <v>P4. Устойчивость к противомикробным препаратам (УПП)</v>
      </c>
    </row>
    <row r="63" spans="16:29" x14ac:dyDescent="0.45">
      <c r="Z63" s="28" t="s">
        <v>275</v>
      </c>
      <c r="AA63" s="28" t="s">
        <v>390</v>
      </c>
      <c r="AB63" s="114" t="s">
        <v>98</v>
      </c>
      <c r="AC63" s="114" t="str">
        <f>K6</f>
        <v>P5. Зоонозные заболевания</v>
      </c>
    </row>
    <row r="64" spans="16:29" x14ac:dyDescent="0.45">
      <c r="Z64" s="28" t="s">
        <v>275</v>
      </c>
      <c r="AA64" s="28" t="s">
        <v>391</v>
      </c>
      <c r="AB64" s="114" t="s">
        <v>99</v>
      </c>
      <c r="AC64" s="114" t="str">
        <f>K6</f>
        <v>P5. Зоонозные заболевания</v>
      </c>
    </row>
    <row r="65" spans="4:36" x14ac:dyDescent="0.45">
      <c r="Z65" s="28" t="s">
        <v>275</v>
      </c>
      <c r="AA65" s="28" t="s">
        <v>392</v>
      </c>
      <c r="AB65" s="114" t="s">
        <v>100</v>
      </c>
      <c r="AC65" s="114" t="str">
        <f>K6</f>
        <v>P5. Зоонозные заболевания</v>
      </c>
    </row>
    <row r="66" spans="4:36" x14ac:dyDescent="0.45">
      <c r="Z66" s="28" t="s">
        <v>275</v>
      </c>
      <c r="AA66" s="28" t="s">
        <v>393</v>
      </c>
      <c r="AB66" s="114" t="s">
        <v>101</v>
      </c>
      <c r="AC66" s="114" t="str">
        <f>K7</f>
        <v>P6. Безопасность пищевых продуктов</v>
      </c>
    </row>
    <row r="67" spans="4:36" x14ac:dyDescent="0.45">
      <c r="Z67" s="28" t="s">
        <v>275</v>
      </c>
      <c r="AA67" s="28" t="s">
        <v>394</v>
      </c>
      <c r="AB67" s="114" t="s">
        <v>102</v>
      </c>
      <c r="AC67" s="114" t="str">
        <f>K7</f>
        <v>P6. Безопасность пищевых продуктов</v>
      </c>
    </row>
    <row r="68" spans="4:36" x14ac:dyDescent="0.45">
      <c r="Z68" s="28" t="s">
        <v>275</v>
      </c>
      <c r="AA68" s="28" t="s">
        <v>395</v>
      </c>
      <c r="AB68" s="114" t="s">
        <v>103</v>
      </c>
      <c r="AC68" s="114" t="str">
        <f>K8</f>
        <v>P7. Биобезопасность и биозащита</v>
      </c>
    </row>
    <row r="69" spans="4:36" x14ac:dyDescent="0.45">
      <c r="Z69" s="28" t="s">
        <v>275</v>
      </c>
      <c r="AA69" s="28" t="s">
        <v>396</v>
      </c>
      <c r="AB69" s="114" t="s">
        <v>104</v>
      </c>
      <c r="AC69" s="114" t="str">
        <f>K8</f>
        <v>P7. Биобезопасность и биозащита</v>
      </c>
    </row>
    <row r="70" spans="4:36" x14ac:dyDescent="0.45">
      <c r="F70" s="5"/>
      <c r="G70" s="5"/>
      <c r="H70" s="5"/>
      <c r="I70" s="5"/>
      <c r="J70" s="5"/>
      <c r="K70" s="5"/>
      <c r="L70" s="5"/>
      <c r="Y70" s="5"/>
      <c r="Z70" s="28" t="s">
        <v>275</v>
      </c>
      <c r="AA70" s="28" t="s">
        <v>397</v>
      </c>
      <c r="AB70" s="114" t="s">
        <v>105</v>
      </c>
      <c r="AC70" s="114" t="str">
        <f>K9</f>
        <v>P8. Иммунизация</v>
      </c>
      <c r="AD70" s="5"/>
      <c r="AE70" s="5"/>
      <c r="AF70" s="5"/>
      <c r="AG70" s="5"/>
      <c r="AH70" s="5"/>
      <c r="AI70" s="5"/>
      <c r="AJ70" s="5"/>
    </row>
    <row r="71" spans="4:36" x14ac:dyDescent="0.45">
      <c r="D71" s="5"/>
      <c r="F71" s="5"/>
      <c r="G71" s="5"/>
      <c r="H71" s="5"/>
      <c r="I71" s="5"/>
      <c r="J71" s="5"/>
      <c r="K71" s="5"/>
      <c r="L71" s="5"/>
      <c r="Y71" s="5"/>
      <c r="Z71" s="28" t="s">
        <v>275</v>
      </c>
      <c r="AA71" s="28" t="s">
        <v>398</v>
      </c>
      <c r="AB71" s="114" t="s">
        <v>106</v>
      </c>
      <c r="AC71" s="114" t="str">
        <f>K9</f>
        <v>P8. Иммунизация</v>
      </c>
      <c r="AD71" s="5"/>
      <c r="AE71" s="5"/>
      <c r="AF71" s="5"/>
      <c r="AG71" s="5"/>
      <c r="AH71" s="5"/>
      <c r="AI71" s="5"/>
      <c r="AJ71" s="5"/>
    </row>
    <row r="72" spans="4:36" x14ac:dyDescent="0.45">
      <c r="D72" s="5"/>
      <c r="F72" s="5"/>
      <c r="G72" s="5"/>
      <c r="H72" s="5"/>
      <c r="I72" s="5"/>
      <c r="J72" s="5"/>
      <c r="K72" s="5"/>
      <c r="L72" s="5"/>
      <c r="Y72" s="5"/>
      <c r="Z72" s="28" t="s">
        <v>275</v>
      </c>
      <c r="AA72" s="28" t="s">
        <v>399</v>
      </c>
      <c r="AB72" s="114" t="s">
        <v>107</v>
      </c>
      <c r="AC72" s="114" t="str">
        <f>K9</f>
        <v>P8. Иммунизация</v>
      </c>
      <c r="AD72" s="5"/>
      <c r="AE72" s="5"/>
      <c r="AF72" s="5"/>
      <c r="AG72" s="5"/>
      <c r="AH72" s="5"/>
      <c r="AI72" s="5"/>
      <c r="AJ72" s="5"/>
    </row>
    <row r="73" spans="4:36" x14ac:dyDescent="0.45">
      <c r="D73" s="5"/>
      <c r="F73" s="5"/>
      <c r="G73" s="5"/>
      <c r="H73" s="5"/>
      <c r="I73" s="5"/>
      <c r="J73" s="5"/>
      <c r="K73" s="5"/>
      <c r="L73" s="5"/>
      <c r="Y73" s="5"/>
      <c r="Z73" s="28" t="s">
        <v>275</v>
      </c>
      <c r="AA73" s="28" t="s">
        <v>400</v>
      </c>
      <c r="AB73" s="114" t="s">
        <v>108</v>
      </c>
      <c r="AC73" s="114" t="str">
        <f>K10</f>
        <v>D1. Национальная лабораторная система</v>
      </c>
      <c r="AD73" s="5"/>
      <c r="AE73" s="5"/>
      <c r="AF73" s="5"/>
      <c r="AG73" s="5"/>
      <c r="AH73" s="5"/>
      <c r="AI73" s="5"/>
      <c r="AJ73" s="5"/>
    </row>
    <row r="74" spans="4:36" x14ac:dyDescent="0.45">
      <c r="D74" s="5"/>
      <c r="F74" s="5"/>
      <c r="G74" s="5"/>
      <c r="H74" s="5"/>
      <c r="I74" s="5"/>
      <c r="J74" s="5"/>
      <c r="K74" s="5"/>
      <c r="L74" s="5"/>
      <c r="Y74" s="5"/>
      <c r="Z74" s="28" t="s">
        <v>275</v>
      </c>
      <c r="AA74" s="28" t="s">
        <v>401</v>
      </c>
      <c r="AB74" s="114" t="s">
        <v>109</v>
      </c>
      <c r="AC74" s="114" t="str">
        <f>K10</f>
        <v>D1. Национальная лабораторная система</v>
      </c>
      <c r="AD74" s="5"/>
      <c r="AE74" s="5"/>
      <c r="AF74" s="5"/>
      <c r="AG74" s="5"/>
      <c r="AH74" s="5"/>
      <c r="AI74" s="5"/>
      <c r="AJ74" s="5"/>
    </row>
    <row r="75" spans="4:36" x14ac:dyDescent="0.45">
      <c r="D75" s="5"/>
      <c r="F75" s="5"/>
      <c r="G75" s="5"/>
      <c r="H75" s="5"/>
      <c r="I75" s="5"/>
      <c r="J75" s="5"/>
      <c r="K75" s="5"/>
      <c r="L75" s="5"/>
      <c r="Y75" s="5"/>
      <c r="Z75" s="28" t="s">
        <v>275</v>
      </c>
      <c r="AA75" s="28" t="s">
        <v>402</v>
      </c>
      <c r="AB75" s="114" t="s">
        <v>110</v>
      </c>
      <c r="AC75" s="114" t="str">
        <f>AC74</f>
        <v>D1. Национальная лабораторная система</v>
      </c>
      <c r="AD75" s="6"/>
      <c r="AE75" s="6"/>
      <c r="AF75" s="6"/>
      <c r="AG75" s="5"/>
      <c r="AH75" s="5"/>
      <c r="AI75" s="5"/>
      <c r="AJ75" s="5"/>
    </row>
    <row r="76" spans="4:36" x14ac:dyDescent="0.45">
      <c r="D76" s="5"/>
      <c r="F76" s="5"/>
      <c r="G76" s="5"/>
      <c r="H76" s="5"/>
      <c r="I76" s="5"/>
      <c r="J76" s="5"/>
      <c r="K76" s="5"/>
      <c r="L76" s="5"/>
      <c r="Y76" s="5"/>
      <c r="Z76" s="28" t="s">
        <v>275</v>
      </c>
      <c r="AA76" s="28" t="s">
        <v>403</v>
      </c>
      <c r="AB76" s="114" t="s">
        <v>111</v>
      </c>
      <c r="AC76" s="114" t="str">
        <f>AC75</f>
        <v>D1. Национальная лабораторная система</v>
      </c>
      <c r="AD76" s="6"/>
      <c r="AE76" s="6"/>
      <c r="AF76" s="6"/>
      <c r="AG76" s="5"/>
      <c r="AH76" s="5"/>
      <c r="AI76" s="5"/>
      <c r="AJ76" s="5"/>
    </row>
    <row r="77" spans="4:36" x14ac:dyDescent="0.45">
      <c r="D77" s="5"/>
      <c r="F77" s="5"/>
      <c r="G77" s="5"/>
      <c r="H77" s="5"/>
      <c r="I77" s="5"/>
      <c r="J77" s="5"/>
      <c r="K77" s="5"/>
      <c r="L77" s="5"/>
      <c r="Y77" s="5"/>
      <c r="Z77" s="28" t="s">
        <v>275</v>
      </c>
      <c r="AA77" s="28" t="s">
        <v>404</v>
      </c>
      <c r="AB77" s="114" t="s">
        <v>112</v>
      </c>
      <c r="AC77" s="114" t="str">
        <f>K11</f>
        <v>D2. Эпиднадзор</v>
      </c>
      <c r="AD77" s="6"/>
      <c r="AE77" s="6"/>
      <c r="AF77" s="6"/>
      <c r="AG77" s="5"/>
      <c r="AH77" s="5"/>
      <c r="AI77" s="5"/>
      <c r="AJ77" s="5"/>
    </row>
    <row r="78" spans="4:36" x14ac:dyDescent="0.45">
      <c r="D78" s="5"/>
      <c r="F78" s="5"/>
      <c r="G78" s="5"/>
      <c r="H78" s="5"/>
      <c r="I78" s="5"/>
      <c r="J78" s="5"/>
      <c r="K78" s="5"/>
      <c r="L78" s="5"/>
      <c r="Y78" s="5"/>
      <c r="Z78" s="28" t="s">
        <v>275</v>
      </c>
      <c r="AA78" s="28" t="s">
        <v>405</v>
      </c>
      <c r="AB78" s="114" t="s">
        <v>113</v>
      </c>
      <c r="AC78" s="114" t="str">
        <f>AC77</f>
        <v>D2. Эпиднадзор</v>
      </c>
      <c r="AD78" s="6"/>
      <c r="AE78" s="6"/>
      <c r="AF78" s="6"/>
      <c r="AG78" s="5"/>
      <c r="AH78" s="5"/>
      <c r="AI78" s="5"/>
      <c r="AJ78" s="5"/>
    </row>
    <row r="79" spans="4:36" x14ac:dyDescent="0.45">
      <c r="D79" s="5"/>
      <c r="F79" s="5"/>
      <c r="G79" s="5"/>
      <c r="H79" s="5"/>
      <c r="I79" s="5"/>
      <c r="J79" s="5"/>
      <c r="K79" s="5"/>
      <c r="L79" s="5"/>
      <c r="Y79" s="5"/>
      <c r="Z79" s="28" t="s">
        <v>275</v>
      </c>
      <c r="AA79" s="28" t="s">
        <v>406</v>
      </c>
      <c r="AB79" s="114" t="s">
        <v>114</v>
      </c>
      <c r="AC79" s="114" t="str">
        <f>AC78</f>
        <v>D2. Эпиднадзор</v>
      </c>
      <c r="AD79" s="6"/>
      <c r="AE79" s="6"/>
      <c r="AF79" s="6"/>
      <c r="AG79" s="5"/>
      <c r="AH79" s="5"/>
      <c r="AI79" s="5"/>
      <c r="AJ79" s="5"/>
    </row>
    <row r="80" spans="4:36" x14ac:dyDescent="0.45">
      <c r="D80" s="5"/>
      <c r="F80" s="5"/>
      <c r="G80" s="5"/>
      <c r="H80" s="5"/>
      <c r="I80" s="5"/>
      <c r="J80" s="5"/>
      <c r="K80" s="5"/>
      <c r="L80" s="5"/>
      <c r="Y80" s="5"/>
      <c r="Z80" s="28" t="s">
        <v>275</v>
      </c>
      <c r="AA80" s="28" t="s">
        <v>407</v>
      </c>
      <c r="AB80" s="114" t="s">
        <v>115</v>
      </c>
      <c r="AC80" s="114" t="str">
        <f>K12</f>
        <v>D3. Людские ресурсы</v>
      </c>
      <c r="AD80" s="6"/>
      <c r="AE80" s="6"/>
      <c r="AF80" s="6"/>
      <c r="AG80" s="5"/>
      <c r="AH80" s="5"/>
      <c r="AI80" s="5"/>
      <c r="AJ80" s="5"/>
    </row>
    <row r="81" spans="4:36" x14ac:dyDescent="0.45">
      <c r="D81" s="5"/>
      <c r="F81" s="5"/>
      <c r="G81" s="5"/>
      <c r="H81" s="5"/>
      <c r="I81" s="5"/>
      <c r="J81" s="5"/>
      <c r="K81" s="5"/>
      <c r="L81" s="5"/>
      <c r="Y81" s="5"/>
      <c r="Z81" s="28" t="s">
        <v>275</v>
      </c>
      <c r="AA81" s="28" t="s">
        <v>408</v>
      </c>
      <c r="AB81" s="114" t="s">
        <v>116</v>
      </c>
      <c r="AC81" s="114" t="str">
        <f>AC80</f>
        <v>D3. Людские ресурсы</v>
      </c>
      <c r="AD81" s="6"/>
      <c r="AE81" s="6"/>
      <c r="AF81" s="6"/>
      <c r="AG81" s="5"/>
      <c r="AH81" s="5"/>
      <c r="AI81" s="5"/>
      <c r="AJ81" s="5"/>
    </row>
    <row r="82" spans="4:36" x14ac:dyDescent="0.45">
      <c r="D82" s="5"/>
      <c r="F82" s="5"/>
      <c r="G82" s="5"/>
      <c r="H82" s="5"/>
      <c r="I82" s="5"/>
      <c r="J82" s="5"/>
      <c r="K82" s="5"/>
      <c r="L82" s="5"/>
      <c r="Y82" s="5"/>
      <c r="Z82" s="28" t="s">
        <v>275</v>
      </c>
      <c r="AA82" s="28" t="s">
        <v>409</v>
      </c>
      <c r="AB82" s="114" t="s">
        <v>117</v>
      </c>
      <c r="AC82" s="114" t="str">
        <f>AC81</f>
        <v>D3. Людские ресурсы</v>
      </c>
      <c r="AD82" s="6"/>
      <c r="AE82" s="6"/>
      <c r="AF82" s="6"/>
      <c r="AG82" s="5"/>
      <c r="AH82" s="5"/>
      <c r="AI82" s="5"/>
      <c r="AJ82" s="5"/>
    </row>
    <row r="83" spans="4:36" x14ac:dyDescent="0.45">
      <c r="D83" s="5"/>
      <c r="F83" s="5"/>
      <c r="G83" s="5"/>
      <c r="H83" s="5"/>
      <c r="I83" s="5"/>
      <c r="J83" s="5"/>
      <c r="K83" s="5"/>
      <c r="L83" s="5"/>
      <c r="Y83" s="5"/>
      <c r="Z83" s="28" t="s">
        <v>275</v>
      </c>
      <c r="AA83" s="28" t="s">
        <v>410</v>
      </c>
      <c r="AB83" s="114" t="s">
        <v>118</v>
      </c>
      <c r="AC83" s="114" t="str">
        <f>AC82</f>
        <v>D3. Людские ресурсы</v>
      </c>
      <c r="AD83" s="6"/>
      <c r="AE83" s="6"/>
      <c r="AF83" s="6"/>
      <c r="AG83" s="5"/>
      <c r="AH83" s="5"/>
      <c r="AI83" s="5"/>
      <c r="AJ83" s="5"/>
    </row>
    <row r="84" spans="4:36" x14ac:dyDescent="0.45">
      <c r="D84" s="5"/>
      <c r="F84" s="5"/>
      <c r="G84" s="5"/>
      <c r="H84" s="5"/>
      <c r="I84" s="5"/>
      <c r="J84" s="5"/>
      <c r="K84" s="5"/>
      <c r="L84" s="5"/>
      <c r="Y84" s="5"/>
      <c r="Z84" s="28" t="s">
        <v>275</v>
      </c>
      <c r="AA84" s="28" t="s">
        <v>411</v>
      </c>
      <c r="AB84" s="114" t="s">
        <v>119</v>
      </c>
      <c r="AC84" s="114" t="str">
        <f>K13</f>
        <v>R1. Управление чрезвычайными ситуациями в области здравоохранения</v>
      </c>
      <c r="AD84" s="6"/>
      <c r="AE84" s="6"/>
      <c r="AF84" s="6"/>
      <c r="AG84" s="5"/>
      <c r="AH84" s="5"/>
      <c r="AI84" s="5"/>
      <c r="AJ84" s="5"/>
    </row>
    <row r="85" spans="4:36" x14ac:dyDescent="0.45">
      <c r="D85" s="5"/>
      <c r="F85" s="5"/>
      <c r="G85" s="5"/>
      <c r="H85" s="5"/>
      <c r="I85" s="5"/>
      <c r="J85" s="5"/>
      <c r="K85" s="5"/>
      <c r="L85" s="5"/>
      <c r="Y85" s="5"/>
      <c r="Z85" s="28" t="s">
        <v>275</v>
      </c>
      <c r="AA85" s="28" t="s">
        <v>412</v>
      </c>
      <c r="AB85" s="114" t="s">
        <v>120</v>
      </c>
      <c r="AC85" s="114" t="str">
        <f>K13</f>
        <v>R1. Управление чрезвычайными ситуациями в области здравоохранения</v>
      </c>
      <c r="AD85" s="6"/>
      <c r="AE85" s="6"/>
      <c r="AF85" s="6"/>
      <c r="AG85" s="5"/>
      <c r="AH85" s="5"/>
      <c r="AI85" s="5"/>
      <c r="AJ85" s="5"/>
    </row>
    <row r="86" spans="4:36" x14ac:dyDescent="0.45">
      <c r="D86" s="5"/>
      <c r="F86" s="5"/>
      <c r="G86" s="5"/>
      <c r="H86" s="5"/>
      <c r="I86" s="5"/>
      <c r="J86" s="5"/>
      <c r="K86" s="5"/>
      <c r="L86" s="5"/>
      <c r="Y86" s="5"/>
      <c r="Z86" s="28" t="s">
        <v>275</v>
      </c>
      <c r="AA86" s="28" t="s">
        <v>413</v>
      </c>
      <c r="AB86" s="114" t="s">
        <v>121</v>
      </c>
      <c r="AC86" s="114" t="str">
        <f>K13</f>
        <v>R1. Управление чрезвычайными ситуациями в области здравоохранения</v>
      </c>
      <c r="AD86" s="6"/>
      <c r="AE86" s="6"/>
      <c r="AF86" s="6"/>
      <c r="AG86" s="5"/>
      <c r="AH86" s="5"/>
      <c r="AI86" s="5"/>
      <c r="AJ86" s="5"/>
    </row>
    <row r="87" spans="4:36" x14ac:dyDescent="0.45">
      <c r="D87" s="5"/>
      <c r="Z87" s="28" t="s">
        <v>275</v>
      </c>
      <c r="AA87" s="28" t="s">
        <v>414</v>
      </c>
      <c r="AB87" s="114" t="s">
        <v>122</v>
      </c>
      <c r="AC87" s="114" t="str">
        <f>K13</f>
        <v>R1. Управление чрезвычайными ситуациями в области здравоохранения</v>
      </c>
    </row>
    <row r="88" spans="4:36" x14ac:dyDescent="0.45">
      <c r="Z88" s="28" t="s">
        <v>275</v>
      </c>
      <c r="AA88" s="28" t="s">
        <v>415</v>
      </c>
      <c r="AB88" s="114" t="s">
        <v>123</v>
      </c>
      <c r="AC88" s="114" t="str">
        <f>AC87</f>
        <v>R1. Управление чрезвычайными ситуациями в области здравоохранения</v>
      </c>
    </row>
    <row r="89" spans="4:36" x14ac:dyDescent="0.45">
      <c r="Z89" s="28" t="s">
        <v>275</v>
      </c>
      <c r="AA89" s="28" t="s">
        <v>416</v>
      </c>
      <c r="AB89" s="114" t="s">
        <v>124</v>
      </c>
      <c r="AC89" s="114" t="str">
        <f>AC88</f>
        <v>R1. Управление чрезвычайными ситуациями в области здравоохранения</v>
      </c>
    </row>
    <row r="90" spans="4:36" x14ac:dyDescent="0.45">
      <c r="Z90" s="28" t="s">
        <v>275</v>
      </c>
      <c r="AA90" s="28" t="s">
        <v>417</v>
      </c>
      <c r="AB90" s="114" t="s">
        <v>125</v>
      </c>
      <c r="AC90" s="114" t="str">
        <f>K14</f>
        <v>R2. Обеспечение связи между органами общественного здравоохранения и органами безопасности</v>
      </c>
    </row>
    <row r="91" spans="4:36" x14ac:dyDescent="0.45">
      <c r="Z91" s="28" t="s">
        <v>275</v>
      </c>
      <c r="AA91" s="28" t="s">
        <v>418</v>
      </c>
      <c r="AB91" s="114" t="s">
        <v>126</v>
      </c>
      <c r="AC91" s="114" t="str">
        <f>K15</f>
        <v>R3. Предоставление медицинских услуг</v>
      </c>
    </row>
    <row r="92" spans="4:36" x14ac:dyDescent="0.45">
      <c r="Z92" s="28" t="s">
        <v>275</v>
      </c>
      <c r="AA92" s="28" t="s">
        <v>419</v>
      </c>
      <c r="AB92" s="114" t="s">
        <v>127</v>
      </c>
      <c r="AC92" s="114" t="s">
        <v>37</v>
      </c>
    </row>
    <row r="93" spans="4:36" x14ac:dyDescent="0.45">
      <c r="Z93" s="28" t="s">
        <v>275</v>
      </c>
      <c r="AA93" s="28" t="s">
        <v>420</v>
      </c>
      <c r="AB93" s="114" t="s">
        <v>128</v>
      </c>
      <c r="AC93" s="114" t="str">
        <f>AC92</f>
        <v>R3. Health services provision</v>
      </c>
    </row>
    <row r="94" spans="4:36" x14ac:dyDescent="0.45">
      <c r="Z94" s="28" t="s">
        <v>275</v>
      </c>
      <c r="AA94" s="28" t="s">
        <v>421</v>
      </c>
      <c r="AB94" s="114" t="s">
        <v>129</v>
      </c>
      <c r="AC94" s="114" t="str">
        <f>K16</f>
        <v>R4. Профилактика инфекций и инфекционный контроль (ПИИК)</v>
      </c>
    </row>
    <row r="95" spans="4:36" x14ac:dyDescent="0.45">
      <c r="Z95" s="28" t="s">
        <v>275</v>
      </c>
      <c r="AA95" s="28" t="s">
        <v>422</v>
      </c>
      <c r="AB95" s="114" t="s">
        <v>130</v>
      </c>
      <c r="AC95" s="114" t="str">
        <f>AC94</f>
        <v>R4. Профилактика инфекций и инфекционный контроль (ПИИК)</v>
      </c>
    </row>
    <row r="96" spans="4:36" x14ac:dyDescent="0.45">
      <c r="Z96" s="28" t="s">
        <v>275</v>
      </c>
      <c r="AA96" s="28" t="s">
        <v>423</v>
      </c>
      <c r="AB96" s="114" t="s">
        <v>131</v>
      </c>
      <c r="AC96" s="114" t="str">
        <f>AC95</f>
        <v>R4. Профилактика инфекций и инфекционный контроль (ПИИК)</v>
      </c>
    </row>
    <row r="97" spans="19:29" x14ac:dyDescent="0.45">
      <c r="Z97" s="28" t="s">
        <v>275</v>
      </c>
      <c r="AA97" s="28" t="s">
        <v>424</v>
      </c>
      <c r="AB97" s="114" t="s">
        <v>132</v>
      </c>
      <c r="AC97" s="114" t="str">
        <f>K17</f>
        <v>R5. Информирование о рисках и взаимодействие с населением (ИРВН)</v>
      </c>
    </row>
    <row r="98" spans="19:29" x14ac:dyDescent="0.45">
      <c r="Z98" s="28" t="s">
        <v>275</v>
      </c>
      <c r="AA98" s="28" t="s">
        <v>425</v>
      </c>
      <c r="AB98" s="114" t="s">
        <v>133</v>
      </c>
      <c r="AC98" s="114" t="str">
        <f>AC97</f>
        <v>R5. Информирование о рисках и взаимодействие с населением (ИРВН)</v>
      </c>
    </row>
    <row r="99" spans="19:29" x14ac:dyDescent="0.45">
      <c r="Z99" s="28" t="s">
        <v>275</v>
      </c>
      <c r="AA99" s="28" t="s">
        <v>426</v>
      </c>
      <c r="AB99" s="114" t="s">
        <v>134</v>
      </c>
      <c r="AC99" s="114" t="str">
        <f>AC98</f>
        <v>R5. Информирование о рисках и взаимодействие с населением (ИРВН)</v>
      </c>
    </row>
    <row r="100" spans="19:29" x14ac:dyDescent="0.45">
      <c r="Z100" s="28" t="s">
        <v>275</v>
      </c>
      <c r="AA100" s="28" t="s">
        <v>427</v>
      </c>
      <c r="AB100" s="114" t="s">
        <v>135</v>
      </c>
      <c r="AC100" s="114" t="str">
        <f>K18</f>
        <v>PoE. Пункты въезда (ПВ) и пограничное здравоохранение</v>
      </c>
    </row>
    <row r="101" spans="19:29" x14ac:dyDescent="0.45">
      <c r="Z101" s="28" t="s">
        <v>275</v>
      </c>
      <c r="AA101" s="28" t="s">
        <v>428</v>
      </c>
      <c r="AB101" s="114" t="s">
        <v>136</v>
      </c>
      <c r="AC101" s="114" t="str">
        <f>AC100</f>
        <v>PoE. Пункты въезда (ПВ) и пограничное здравоохранение</v>
      </c>
    </row>
    <row r="102" spans="19:29" x14ac:dyDescent="0.45">
      <c r="Z102" s="28" t="s">
        <v>275</v>
      </c>
      <c r="AA102" s="28" t="s">
        <v>429</v>
      </c>
      <c r="AB102" s="114" t="s">
        <v>137</v>
      </c>
      <c r="AC102" s="114" t="str">
        <f>AC101</f>
        <v>PoE. Пункты въезда (ПВ) и пограничное здравоохранение</v>
      </c>
    </row>
    <row r="103" spans="19:29" x14ac:dyDescent="0.45">
      <c r="Z103" s="28" t="s">
        <v>275</v>
      </c>
      <c r="AA103" s="28" t="s">
        <v>430</v>
      </c>
      <c r="AB103" s="114" t="s">
        <v>138</v>
      </c>
      <c r="AC103" s="114" t="str">
        <f>K19</f>
        <v>CE. Химические события</v>
      </c>
    </row>
    <row r="104" spans="19:29" x14ac:dyDescent="0.45">
      <c r="Z104" s="28" t="s">
        <v>275</v>
      </c>
      <c r="AA104" s="28" t="s">
        <v>431</v>
      </c>
      <c r="AB104" s="114" t="s">
        <v>139</v>
      </c>
      <c r="AC104" s="114" t="str">
        <f>AC103</f>
        <v>CE. Химические события</v>
      </c>
    </row>
    <row r="105" spans="19:29" x14ac:dyDescent="0.45">
      <c r="Z105" s="28" t="s">
        <v>275</v>
      </c>
      <c r="AA105" s="28" t="s">
        <v>432</v>
      </c>
      <c r="AB105" s="114" t="s">
        <v>140</v>
      </c>
      <c r="AC105" s="114" t="str">
        <f>K20</f>
        <v>RE. Радиационные чрезвычайные ситуации</v>
      </c>
    </row>
    <row r="106" spans="19:29" x14ac:dyDescent="0.45">
      <c r="Z106" s="28" t="s">
        <v>275</v>
      </c>
      <c r="AA106" s="28" t="s">
        <v>433</v>
      </c>
      <c r="AB106" s="114" t="s">
        <v>141</v>
      </c>
      <c r="AC106" s="114" t="str">
        <f>AC105</f>
        <v>RE. Радиационные чрезвычайные ситуации</v>
      </c>
    </row>
    <row r="107" spans="19:29" x14ac:dyDescent="0.45">
      <c r="Z107" s="28" t="s">
        <v>69</v>
      </c>
      <c r="AA107" s="28" t="s">
        <v>434</v>
      </c>
      <c r="AB107" s="114" t="s">
        <v>142</v>
      </c>
      <c r="AC107" s="114" t="str">
        <f>I2</f>
        <v>C1.Политические, правовые и нормативные инструменты для осуществления ММСП</v>
      </c>
    </row>
    <row r="108" spans="19:29" x14ac:dyDescent="0.45">
      <c r="Z108" s="28" t="s">
        <v>69</v>
      </c>
      <c r="AA108" s="28" t="s">
        <v>435</v>
      </c>
      <c r="AB108" s="114" t="s">
        <v>143</v>
      </c>
      <c r="AC108" s="114" t="str">
        <f>AC107</f>
        <v>C1.Политические, правовые и нормативные инструменты для осуществления ММСП</v>
      </c>
    </row>
    <row r="109" spans="19:29" x14ac:dyDescent="0.45">
      <c r="Z109" s="28" t="s">
        <v>69</v>
      </c>
      <c r="AA109" s="28" t="s">
        <v>436</v>
      </c>
      <c r="AB109" s="114" t="s">
        <v>144</v>
      </c>
      <c r="AC109" s="114" t="str">
        <f>I3</f>
        <v>C2.Координация в рамках ММСП, функции и информационно-разъяснительная работа национальных координаторов по ММСП</v>
      </c>
    </row>
    <row r="110" spans="19:29" x14ac:dyDescent="0.45">
      <c r="Z110" s="28" t="s">
        <v>69</v>
      </c>
      <c r="AA110" s="28" t="s">
        <v>437</v>
      </c>
      <c r="AB110" s="114" t="s">
        <v>146</v>
      </c>
      <c r="AC110" s="114" t="str">
        <f>AC109</f>
        <v>C2.Координация в рамках ММСП, функции и информационно-разъяснительная работа национальных координаторов по ММСП</v>
      </c>
    </row>
    <row r="111" spans="19:29" x14ac:dyDescent="0.45">
      <c r="S111" s="114"/>
      <c r="T111" s="114"/>
      <c r="U111" s="114"/>
      <c r="V111" s="114"/>
      <c r="Z111" s="28" t="s">
        <v>69</v>
      </c>
      <c r="AA111" s="28" t="s">
        <v>438</v>
      </c>
      <c r="AB111" s="114" t="s">
        <v>145</v>
      </c>
      <c r="AC111" s="114" t="str">
        <f>AC110</f>
        <v>C2.Координация в рамках ММСП, функции и информационно-разъяснительная работа национальных координаторов по ММСП</v>
      </c>
    </row>
    <row r="112" spans="19:29" x14ac:dyDescent="0.45">
      <c r="S112" s="114"/>
      <c r="T112" s="114"/>
      <c r="U112" s="114"/>
      <c r="V112" s="114"/>
      <c r="Z112" s="28" t="s">
        <v>69</v>
      </c>
      <c r="AA112" s="28" t="s">
        <v>439</v>
      </c>
      <c r="AB112" s="114" t="s">
        <v>147</v>
      </c>
      <c r="AC112" s="114" t="str">
        <f>I4</f>
        <v xml:space="preserve">C3.Финансирование </v>
      </c>
    </row>
    <row r="113" spans="19:29" x14ac:dyDescent="0.45">
      <c r="S113" s="114"/>
      <c r="T113" s="114"/>
      <c r="U113" s="114"/>
      <c r="V113" s="114"/>
      <c r="Z113" s="28" t="s">
        <v>69</v>
      </c>
      <c r="AA113" s="28" t="s">
        <v>440</v>
      </c>
      <c r="AB113" s="114" t="s">
        <v>148</v>
      </c>
      <c r="AC113" s="114" t="str">
        <f>AC112</f>
        <v xml:space="preserve">C3.Финансирование </v>
      </c>
    </row>
    <row r="114" spans="19:29" x14ac:dyDescent="0.45">
      <c r="S114" s="114"/>
      <c r="T114" s="114"/>
      <c r="U114" s="114"/>
      <c r="V114" s="114"/>
      <c r="Z114" s="28" t="s">
        <v>69</v>
      </c>
      <c r="AA114" s="28" t="s">
        <v>441</v>
      </c>
      <c r="AB114" s="114" t="s">
        <v>153</v>
      </c>
      <c r="AC114" s="114" t="str">
        <f>I5</f>
        <v>C4.Лабораторные мощности</v>
      </c>
    </row>
    <row r="115" spans="19:29" x14ac:dyDescent="0.45">
      <c r="S115" s="114"/>
      <c r="T115" s="114"/>
      <c r="U115" s="114"/>
      <c r="V115" s="114"/>
      <c r="Z115" s="28" t="s">
        <v>69</v>
      </c>
      <c r="AA115" s="28" t="s">
        <v>442</v>
      </c>
      <c r="AB115" s="114" t="s">
        <v>149</v>
      </c>
      <c r="AC115" s="114" t="str">
        <f t="shared" ref="AC115:AC120" si="8">AC114</f>
        <v>C4.Лабораторные мощности</v>
      </c>
    </row>
    <row r="116" spans="19:29" x14ac:dyDescent="0.45">
      <c r="S116" s="114"/>
      <c r="T116" s="114"/>
      <c r="U116" s="114"/>
      <c r="V116" s="114"/>
      <c r="Z116" s="28" t="s">
        <v>69</v>
      </c>
      <c r="AA116" s="28" t="s">
        <v>442</v>
      </c>
      <c r="AB116" s="114" t="s">
        <v>149</v>
      </c>
      <c r="AC116" s="114" t="str">
        <f t="shared" si="8"/>
        <v>C4.Лабораторные мощности</v>
      </c>
    </row>
    <row r="117" spans="19:29" x14ac:dyDescent="0.45">
      <c r="S117" s="114"/>
      <c r="T117" s="114"/>
      <c r="U117" s="114"/>
      <c r="V117" s="114"/>
      <c r="Z117" s="28" t="s">
        <v>69</v>
      </c>
      <c r="AA117" s="28" t="s">
        <v>443</v>
      </c>
      <c r="AB117" s="114" t="s">
        <v>150</v>
      </c>
      <c r="AC117" s="114" t="str">
        <f t="shared" si="8"/>
        <v>C4.Лабораторные мощности</v>
      </c>
    </row>
    <row r="118" spans="19:29" x14ac:dyDescent="0.45">
      <c r="S118" s="114"/>
      <c r="T118" s="114"/>
      <c r="U118" s="114"/>
      <c r="V118" s="114"/>
      <c r="Z118" s="28" t="s">
        <v>69</v>
      </c>
      <c r="AA118" s="28" t="s">
        <v>443</v>
      </c>
      <c r="AB118" s="114" t="s">
        <v>150</v>
      </c>
      <c r="AC118" s="114" t="str">
        <f t="shared" si="8"/>
        <v>C4.Лабораторные мощности</v>
      </c>
    </row>
    <row r="119" spans="19:29" x14ac:dyDescent="0.45">
      <c r="S119" s="114"/>
      <c r="T119" s="114"/>
      <c r="U119" s="114"/>
      <c r="V119" s="114"/>
      <c r="Z119" s="28" t="s">
        <v>69</v>
      </c>
      <c r="AA119" s="28" t="s">
        <v>444</v>
      </c>
      <c r="AB119" s="114" t="s">
        <v>151</v>
      </c>
      <c r="AC119" s="114" t="str">
        <f t="shared" si="8"/>
        <v>C4.Лабораторные мощности</v>
      </c>
    </row>
    <row r="120" spans="19:29" x14ac:dyDescent="0.45">
      <c r="Z120" s="28" t="s">
        <v>69</v>
      </c>
      <c r="AA120" s="28" t="s">
        <v>445</v>
      </c>
      <c r="AB120" s="114" t="s">
        <v>152</v>
      </c>
      <c r="AC120" s="114" t="str">
        <f t="shared" si="8"/>
        <v>C4.Лабораторные мощности</v>
      </c>
    </row>
    <row r="121" spans="19:29" x14ac:dyDescent="0.45">
      <c r="Z121" s="28" t="s">
        <v>69</v>
      </c>
      <c r="AA121" s="28" t="s">
        <v>446</v>
      </c>
      <c r="AB121" s="114" t="s">
        <v>154</v>
      </c>
      <c r="AC121" s="114" t="str">
        <f>I6</f>
        <v>C5.Эпиднадзор</v>
      </c>
    </row>
    <row r="122" spans="19:29" x14ac:dyDescent="0.45">
      <c r="Z122" s="28" t="s">
        <v>69</v>
      </c>
      <c r="AA122" s="28" t="s">
        <v>447</v>
      </c>
      <c r="AB122" s="114" t="s">
        <v>155</v>
      </c>
      <c r="AC122" s="114" t="str">
        <f>AC121</f>
        <v>C5.Эпиднадзор</v>
      </c>
    </row>
    <row r="123" spans="19:29" x14ac:dyDescent="0.45">
      <c r="Z123" s="28" t="s">
        <v>69</v>
      </c>
      <c r="AA123" s="28" t="s">
        <v>448</v>
      </c>
      <c r="AB123" s="114" t="s">
        <v>156</v>
      </c>
      <c r="AC123" s="114" t="str">
        <f>I7</f>
        <v>C6.Людские ресурсы</v>
      </c>
    </row>
    <row r="124" spans="19:29" x14ac:dyDescent="0.45">
      <c r="Z124" s="28" t="s">
        <v>69</v>
      </c>
      <c r="AA124" s="28" t="s">
        <v>449</v>
      </c>
      <c r="AB124" s="114" t="s">
        <v>157</v>
      </c>
      <c r="AC124" s="114" t="str">
        <f>AC123</f>
        <v>C6.Людские ресурсы</v>
      </c>
    </row>
    <row r="125" spans="19:29" x14ac:dyDescent="0.45">
      <c r="Z125" s="28" t="s">
        <v>69</v>
      </c>
      <c r="AA125" s="28" t="s">
        <v>450</v>
      </c>
      <c r="AB125" s="114" t="s">
        <v>160</v>
      </c>
      <c r="AC125" s="114" t="str">
        <f>I8</f>
        <v>C7.Управление чрезвычайными ситуациями в области здравоохранения</v>
      </c>
    </row>
    <row r="126" spans="19:29" x14ac:dyDescent="0.45">
      <c r="Z126" s="28" t="s">
        <v>69</v>
      </c>
      <c r="AA126" s="28" t="s">
        <v>451</v>
      </c>
      <c r="AB126" s="114" t="s">
        <v>159</v>
      </c>
      <c r="AC126" s="114" t="str">
        <f>AC125</f>
        <v>C7.Управление чрезвычайными ситуациями в области здравоохранения</v>
      </c>
    </row>
    <row r="127" spans="19:29" x14ac:dyDescent="0.45">
      <c r="Z127" s="28" t="s">
        <v>69</v>
      </c>
      <c r="AA127" s="28" t="s">
        <v>452</v>
      </c>
      <c r="AB127" s="114" t="s">
        <v>158</v>
      </c>
      <c r="AC127" s="114" t="str">
        <f>AC126</f>
        <v>C7.Управление чрезвычайными ситуациями в области здравоохранения</v>
      </c>
    </row>
    <row r="128" spans="19:29" x14ac:dyDescent="0.45">
      <c r="Z128" s="28" t="s">
        <v>69</v>
      </c>
      <c r="AA128" s="28" t="s">
        <v>453</v>
      </c>
      <c r="AB128" s="114" t="s">
        <v>161</v>
      </c>
      <c r="AC128" s="114" t="str">
        <f>I9</f>
        <v>C8.Предоставление медицинских услуг</v>
      </c>
    </row>
    <row r="129" spans="26:29" x14ac:dyDescent="0.45">
      <c r="Z129" s="28" t="s">
        <v>69</v>
      </c>
      <c r="AA129" s="28" t="s">
        <v>454</v>
      </c>
      <c r="AB129" s="114" t="s">
        <v>162</v>
      </c>
      <c r="AC129" s="114" t="str">
        <f>AC128</f>
        <v>C8.Предоставление медицинских услуг</v>
      </c>
    </row>
    <row r="130" spans="26:29" x14ac:dyDescent="0.45">
      <c r="Z130" s="28" t="s">
        <v>69</v>
      </c>
      <c r="AA130" s="28" t="s">
        <v>455</v>
      </c>
      <c r="AB130" s="114" t="s">
        <v>163</v>
      </c>
      <c r="AC130" s="114" t="str">
        <f>AC129</f>
        <v>C8.Предоставление медицинских услуг</v>
      </c>
    </row>
    <row r="131" spans="26:29" x14ac:dyDescent="0.45">
      <c r="Z131" s="28" t="s">
        <v>69</v>
      </c>
      <c r="AA131" s="28" t="s">
        <v>456</v>
      </c>
      <c r="AB131" s="114" t="s">
        <v>164</v>
      </c>
      <c r="AC131" s="114" t="str">
        <f>I10</f>
        <v>C9.Профилактика инфекций и инфекционный контроль (ПИИК)</v>
      </c>
    </row>
    <row r="132" spans="26:29" x14ac:dyDescent="0.45">
      <c r="Z132" s="28" t="s">
        <v>69</v>
      </c>
      <c r="AA132" s="28" t="s">
        <v>457</v>
      </c>
      <c r="AB132" s="114" t="s">
        <v>165</v>
      </c>
      <c r="AC132" s="114" t="str">
        <f>AC131</f>
        <v>C9.Профилактика инфекций и инфекционный контроль (ПИИК)</v>
      </c>
    </row>
    <row r="133" spans="26:29" x14ac:dyDescent="0.45">
      <c r="Z133" s="28" t="s">
        <v>69</v>
      </c>
      <c r="AA133" s="28" t="s">
        <v>458</v>
      </c>
      <c r="AB133" s="114" t="s">
        <v>166</v>
      </c>
      <c r="AC133" s="114" t="str">
        <f>AC132</f>
        <v>C9.Профилактика инфекций и инфекционный контроль (ПИИК)</v>
      </c>
    </row>
    <row r="134" spans="26:29" x14ac:dyDescent="0.45">
      <c r="Z134" s="28" t="s">
        <v>69</v>
      </c>
      <c r="AA134" s="27" t="s">
        <v>459</v>
      </c>
      <c r="AB134" s="112" t="s">
        <v>174</v>
      </c>
      <c r="AC134" s="114" t="str">
        <f>I11</f>
        <v>C10.Информирование о рисках и взаимодействие с населением (ИРВН)</v>
      </c>
    </row>
    <row r="135" spans="26:29" x14ac:dyDescent="0.45">
      <c r="Z135" s="28" t="s">
        <v>69</v>
      </c>
      <c r="AA135" s="27" t="s">
        <v>460</v>
      </c>
      <c r="AB135" s="112" t="s">
        <v>175</v>
      </c>
      <c r="AC135" s="114" t="str">
        <f>AC134</f>
        <v>C10.Информирование о рисках и взаимодействие с населением (ИРВН)</v>
      </c>
    </row>
    <row r="136" spans="26:29" x14ac:dyDescent="0.45">
      <c r="Z136" s="28" t="s">
        <v>69</v>
      </c>
      <c r="AA136" s="27" t="s">
        <v>461</v>
      </c>
      <c r="AB136" s="112" t="s">
        <v>176</v>
      </c>
      <c r="AC136" s="114" t="str">
        <f>AC135</f>
        <v>C10.Информирование о рисках и взаимодействие с населением (ИРВН)</v>
      </c>
    </row>
    <row r="137" spans="26:29" x14ac:dyDescent="0.45">
      <c r="Z137" s="28" t="s">
        <v>69</v>
      </c>
      <c r="AA137" s="28" t="s">
        <v>462</v>
      </c>
      <c r="AB137" s="114" t="s">
        <v>167</v>
      </c>
      <c r="AC137" s="114" t="str">
        <f>I12</f>
        <v>C11.Пункты въезда (ПВ) и пограничное здравоохранение</v>
      </c>
    </row>
    <row r="138" spans="26:29" x14ac:dyDescent="0.45">
      <c r="Z138" s="28" t="s">
        <v>69</v>
      </c>
      <c r="AA138" s="28" t="s">
        <v>463</v>
      </c>
      <c r="AB138" s="114" t="s">
        <v>168</v>
      </c>
      <c r="AC138" s="114" t="str">
        <f>AC137</f>
        <v>C11.Пункты въезда (ПВ) и пограничное здравоохранение</v>
      </c>
    </row>
    <row r="139" spans="26:29" x14ac:dyDescent="0.45">
      <c r="Z139" s="28" t="s">
        <v>69</v>
      </c>
      <c r="AA139" s="28" t="s">
        <v>464</v>
      </c>
      <c r="AB139" s="114" t="s">
        <v>169</v>
      </c>
      <c r="AC139" s="114" t="str">
        <f>I13</f>
        <v>C12.Зоонозные заболевания</v>
      </c>
    </row>
    <row r="140" spans="26:29" x14ac:dyDescent="0.45">
      <c r="Z140" s="28" t="s">
        <v>69</v>
      </c>
      <c r="AA140" s="28" t="s">
        <v>465</v>
      </c>
      <c r="AB140" s="114" t="s">
        <v>170</v>
      </c>
      <c r="AC140" s="114" t="str">
        <f>I14</f>
        <v>C13.Безопасность пищевых продуктов</v>
      </c>
    </row>
    <row r="141" spans="26:29" x14ac:dyDescent="0.45">
      <c r="Z141" s="28" t="s">
        <v>69</v>
      </c>
      <c r="AA141" s="28" t="s">
        <v>466</v>
      </c>
      <c r="AB141" s="114" t="s">
        <v>171</v>
      </c>
      <c r="AC141" s="114" t="str">
        <f>I15</f>
        <v>C14.Химические события</v>
      </c>
    </row>
    <row r="142" spans="26:29" x14ac:dyDescent="0.45">
      <c r="Z142" s="28" t="s">
        <v>69</v>
      </c>
      <c r="AA142" s="28" t="s">
        <v>467</v>
      </c>
      <c r="AB142" s="114" t="s">
        <v>172</v>
      </c>
      <c r="AC142" s="114" t="str">
        <f>I16</f>
        <v>C15.Радиационные чрезвычайные ситуации</v>
      </c>
    </row>
  </sheetData>
  <sortState xmlns:xlrd2="http://schemas.microsoft.com/office/spreadsheetml/2017/richdata2" ref="S111:V119">
    <sortCondition ref="T111:T119"/>
  </sortState>
  <mergeCells count="3">
    <mergeCell ref="AE1:AF1"/>
    <mergeCell ref="A2:A12"/>
    <mergeCell ref="A15:A19"/>
  </mergeCells>
  <phoneticPr fontId="6" type="noConversion"/>
  <conditionalFormatting sqref="AQ2:AQ6">
    <cfRule type="expression" dxfId="39" priority="1" stopIfTrue="1">
      <formula>#REF!=#REF!</formula>
    </cfRule>
    <cfRule type="expression" dxfId="38" priority="2" stopIfTrue="1">
      <formula>#REF!=#REF!</formula>
    </cfRule>
    <cfRule type="expression" dxfId="37" priority="3" stopIfTrue="1">
      <formula>#REF!=#REF!</formula>
    </cfRule>
    <cfRule type="expression" dxfId="36" priority="4" stopIfTrue="1">
      <formula>#REF!=#REF!</formula>
    </cfRule>
  </conditionalFormatting>
  <pageMargins left="0.7" right="0.7" top="0.75" bottom="0.75" header="0.3" footer="0.3"/>
  <pageSetup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509A3-DC56-497A-820E-D2BCE1D755D0}">
  <sheetPr>
    <tabColor theme="5"/>
  </sheetPr>
  <dimension ref="A1:Y127"/>
  <sheetViews>
    <sheetView topLeftCell="A6" zoomScaleNormal="100" workbookViewId="0">
      <selection activeCell="B12" sqref="B12"/>
    </sheetView>
  </sheetViews>
  <sheetFormatPr defaultRowHeight="14.25" x14ac:dyDescent="0.45"/>
  <cols>
    <col min="1" max="1" width="3.3984375" style="28" customWidth="1"/>
    <col min="2" max="2" width="35.86328125" style="28" customWidth="1"/>
    <col min="3" max="3" width="102.59765625" style="28" customWidth="1"/>
    <col min="4" max="4" width="53.3984375" style="28" customWidth="1"/>
    <col min="5" max="5" width="46.59765625" style="28" customWidth="1"/>
    <col min="6" max="6" width="54" style="28" customWidth="1"/>
    <col min="7" max="8" width="9.06640625" style="28"/>
  </cols>
  <sheetData>
    <row r="1" spans="1:25" ht="20.65" x14ac:dyDescent="0.45">
      <c r="A1" s="126" t="s">
        <v>179</v>
      </c>
      <c r="B1" s="126"/>
      <c r="C1" s="126"/>
      <c r="D1" s="126"/>
      <c r="E1" s="126"/>
      <c r="F1" s="48"/>
      <c r="G1" s="48"/>
      <c r="H1" s="48"/>
    </row>
    <row r="2" spans="1:25" x14ac:dyDescent="0.45">
      <c r="A2" s="48"/>
      <c r="B2" s="48"/>
      <c r="C2" s="48"/>
      <c r="D2" s="48"/>
      <c r="E2" s="48"/>
      <c r="F2" s="48"/>
      <c r="G2" s="48"/>
      <c r="H2" s="48"/>
    </row>
    <row r="3" spans="1:25" x14ac:dyDescent="0.45">
      <c r="A3" s="70" t="s">
        <v>180</v>
      </c>
      <c r="B3" s="70"/>
      <c r="C3" s="70"/>
      <c r="D3" s="70"/>
      <c r="E3" s="70"/>
      <c r="F3" s="48"/>
      <c r="G3" s="48"/>
      <c r="H3" s="48"/>
    </row>
    <row r="4" spans="1:25" ht="14.65" thickBot="1" x14ac:dyDescent="0.5">
      <c r="A4" s="48"/>
      <c r="B4" s="48"/>
      <c r="C4" s="48"/>
      <c r="D4" s="48"/>
      <c r="E4" s="48"/>
      <c r="F4" s="48"/>
      <c r="G4" s="48"/>
      <c r="H4" s="48"/>
    </row>
    <row r="5" spans="1:25" x14ac:dyDescent="0.45">
      <c r="A5" s="48"/>
      <c r="B5" s="63" t="s">
        <v>181</v>
      </c>
      <c r="C5" s="64" t="s">
        <v>182</v>
      </c>
      <c r="D5" s="64" t="s">
        <v>183</v>
      </c>
      <c r="E5" s="65" t="s">
        <v>184</v>
      </c>
      <c r="F5" s="48"/>
      <c r="G5" s="48"/>
      <c r="H5" s="48"/>
    </row>
    <row r="6" spans="1:25" x14ac:dyDescent="0.45">
      <c r="A6" s="48"/>
      <c r="B6" s="60" t="s">
        <v>185</v>
      </c>
      <c r="C6" s="59" t="s">
        <v>186</v>
      </c>
      <c r="D6" s="59" t="s">
        <v>187</v>
      </c>
      <c r="E6" s="66" t="s">
        <v>188</v>
      </c>
      <c r="F6" s="48"/>
      <c r="G6" s="48"/>
      <c r="H6" s="48"/>
      <c r="N6" s="48"/>
      <c r="O6" s="48"/>
      <c r="P6" s="48"/>
      <c r="Q6" s="48"/>
      <c r="R6" s="48"/>
      <c r="S6" s="48"/>
      <c r="T6" s="48"/>
      <c r="U6" s="48"/>
      <c r="V6" s="48"/>
      <c r="W6" s="48"/>
      <c r="X6" s="48"/>
      <c r="Y6" s="48"/>
    </row>
    <row r="7" spans="1:25" ht="27.75" x14ac:dyDescent="0.45">
      <c r="A7" s="48"/>
      <c r="B7" s="60" t="s">
        <v>189</v>
      </c>
      <c r="C7" s="37" t="s">
        <v>190</v>
      </c>
      <c r="D7" s="59" t="s">
        <v>191</v>
      </c>
      <c r="E7" s="66" t="s">
        <v>188</v>
      </c>
      <c r="F7" s="48"/>
      <c r="G7" s="48"/>
      <c r="H7" s="48"/>
      <c r="N7" s="48"/>
      <c r="O7" s="48"/>
      <c r="P7" s="48"/>
      <c r="Q7" s="48"/>
      <c r="R7" s="48"/>
      <c r="S7" s="48"/>
      <c r="T7" s="48"/>
      <c r="U7" s="48"/>
      <c r="V7" s="48"/>
      <c r="W7" s="48"/>
      <c r="X7" s="48"/>
      <c r="Y7" s="48"/>
    </row>
    <row r="8" spans="1:25" ht="152.65" x14ac:dyDescent="0.45">
      <c r="A8" s="48"/>
      <c r="B8" s="61" t="s">
        <v>192</v>
      </c>
      <c r="C8" s="37" t="s">
        <v>193</v>
      </c>
      <c r="D8" s="59" t="s">
        <v>191</v>
      </c>
      <c r="E8" s="66" t="s">
        <v>188</v>
      </c>
      <c r="F8" s="48"/>
      <c r="G8" s="48"/>
      <c r="H8" s="48"/>
    </row>
    <row r="9" spans="1:25" x14ac:dyDescent="0.45">
      <c r="A9" s="48"/>
      <c r="B9" s="61" t="s">
        <v>194</v>
      </c>
      <c r="C9" s="59" t="s">
        <v>195</v>
      </c>
      <c r="D9" s="59" t="s">
        <v>196</v>
      </c>
      <c r="E9" s="66" t="s">
        <v>188</v>
      </c>
      <c r="F9" s="48"/>
      <c r="G9" s="48"/>
      <c r="H9" s="48"/>
    </row>
    <row r="10" spans="1:25" ht="42" thickBot="1" x14ac:dyDescent="0.5">
      <c r="A10" s="48"/>
      <c r="B10" s="62" t="s">
        <v>197</v>
      </c>
      <c r="C10" s="67" t="s">
        <v>198</v>
      </c>
      <c r="D10" s="68" t="s">
        <v>199</v>
      </c>
      <c r="E10" s="69" t="s">
        <v>188</v>
      </c>
      <c r="F10" s="48"/>
      <c r="G10" s="48"/>
      <c r="H10" s="48"/>
    </row>
    <row r="11" spans="1:25" x14ac:dyDescent="0.45">
      <c r="A11" s="48"/>
      <c r="B11" s="48"/>
      <c r="C11" s="48"/>
      <c r="D11" s="48"/>
      <c r="E11" s="48"/>
      <c r="F11" s="48"/>
      <c r="G11" s="48"/>
      <c r="H11" s="48"/>
    </row>
    <row r="12" spans="1:25" x14ac:dyDescent="0.45">
      <c r="A12" s="48"/>
      <c r="B12" s="48"/>
      <c r="C12" s="48"/>
      <c r="D12" s="48"/>
      <c r="E12" s="48"/>
      <c r="F12" s="48"/>
      <c r="G12" s="48"/>
      <c r="H12" s="48"/>
    </row>
    <row r="13" spans="1:25" x14ac:dyDescent="0.45">
      <c r="A13" s="93" t="s">
        <v>200</v>
      </c>
      <c r="B13" s="93"/>
      <c r="C13" s="93"/>
      <c r="D13" s="93"/>
      <c r="E13" s="93"/>
      <c r="F13" s="48"/>
      <c r="G13" s="48"/>
      <c r="H13" s="48"/>
    </row>
    <row r="14" spans="1:25" x14ac:dyDescent="0.45">
      <c r="A14" s="48"/>
      <c r="B14" s="48"/>
      <c r="C14" s="48"/>
      <c r="D14" s="48"/>
      <c r="E14" s="48"/>
      <c r="F14" s="48"/>
      <c r="G14" s="48"/>
      <c r="H14" s="48"/>
    </row>
    <row r="15" spans="1:25" ht="30" customHeight="1" x14ac:dyDescent="0.45">
      <c r="A15" s="48"/>
      <c r="B15" s="125" t="s">
        <v>201</v>
      </c>
      <c r="C15" s="125"/>
      <c r="D15" s="125"/>
      <c r="E15" s="125"/>
      <c r="F15" s="48"/>
      <c r="G15" s="48"/>
      <c r="H15" s="48"/>
    </row>
    <row r="16" spans="1:25" ht="14.65" thickBot="1" x14ac:dyDescent="0.5">
      <c r="A16" s="48"/>
      <c r="B16" s="48"/>
      <c r="C16" s="48"/>
      <c r="D16" s="48"/>
      <c r="E16" s="48"/>
      <c r="F16" s="48"/>
      <c r="G16" s="48"/>
      <c r="H16" s="48"/>
    </row>
    <row r="17" spans="1:25" ht="14.65" thickBot="1" x14ac:dyDescent="0.5">
      <c r="A17" s="48"/>
      <c r="B17" s="87" t="s">
        <v>181</v>
      </c>
      <c r="C17" s="88" t="s">
        <v>182</v>
      </c>
      <c r="D17" s="88" t="s">
        <v>183</v>
      </c>
      <c r="E17" s="89" t="s">
        <v>184</v>
      </c>
      <c r="F17" s="48"/>
      <c r="G17" s="48"/>
      <c r="H17" s="48"/>
    </row>
    <row r="18" spans="1:25" ht="41.65" x14ac:dyDescent="0.45">
      <c r="A18" s="48"/>
      <c r="B18" s="73" t="s">
        <v>202</v>
      </c>
      <c r="C18" s="74" t="s">
        <v>203</v>
      </c>
      <c r="D18" s="74" t="s">
        <v>191</v>
      </c>
      <c r="E18" s="75" t="s">
        <v>188</v>
      </c>
      <c r="F18" s="48"/>
      <c r="G18" s="48"/>
      <c r="H18" s="48"/>
    </row>
    <row r="19" spans="1:25" ht="41.65" x14ac:dyDescent="0.45">
      <c r="A19" s="48"/>
      <c r="B19" s="76" t="s">
        <v>204</v>
      </c>
      <c r="C19" s="71" t="s">
        <v>205</v>
      </c>
      <c r="D19" s="71" t="s">
        <v>191</v>
      </c>
      <c r="E19" s="72" t="s">
        <v>188</v>
      </c>
      <c r="F19" s="48"/>
      <c r="G19" s="48"/>
      <c r="H19" s="48"/>
    </row>
    <row r="20" spans="1:25" ht="97.15" x14ac:dyDescent="0.45">
      <c r="A20" s="48"/>
      <c r="B20" s="145" t="s">
        <v>206</v>
      </c>
      <c r="C20" s="71" t="s">
        <v>207</v>
      </c>
      <c r="D20" s="71" t="s">
        <v>187</v>
      </c>
      <c r="E20" s="72" t="s">
        <v>188</v>
      </c>
      <c r="F20" s="92"/>
      <c r="G20" s="48"/>
      <c r="H20" s="48"/>
    </row>
    <row r="21" spans="1:25" ht="27.75" x14ac:dyDescent="0.45">
      <c r="A21" s="48"/>
      <c r="B21" s="76" t="s">
        <v>208</v>
      </c>
      <c r="C21" s="71" t="s">
        <v>209</v>
      </c>
      <c r="D21" s="71" t="s">
        <v>187</v>
      </c>
      <c r="E21" s="72" t="s">
        <v>188</v>
      </c>
      <c r="F21" s="92"/>
      <c r="G21" s="48"/>
      <c r="H21" s="48"/>
    </row>
    <row r="22" spans="1:25" ht="55.5" x14ac:dyDescent="0.45">
      <c r="A22" s="48"/>
      <c r="B22" s="76" t="s">
        <v>210</v>
      </c>
      <c r="C22" s="71" t="s">
        <v>211</v>
      </c>
      <c r="D22" s="71" t="s">
        <v>212</v>
      </c>
      <c r="E22" s="72" t="s">
        <v>188</v>
      </c>
      <c r="F22" s="92"/>
      <c r="G22" s="48"/>
      <c r="H22" s="48"/>
    </row>
    <row r="23" spans="1:25" ht="30.75" x14ac:dyDescent="0.45">
      <c r="A23" s="48"/>
      <c r="B23" s="77" t="s">
        <v>213</v>
      </c>
      <c r="C23" s="71" t="s">
        <v>214</v>
      </c>
      <c r="D23" s="71" t="s">
        <v>215</v>
      </c>
      <c r="E23" s="72" t="s">
        <v>216</v>
      </c>
      <c r="F23" s="48"/>
      <c r="G23" s="48"/>
      <c r="H23" s="48"/>
    </row>
    <row r="24" spans="1:25" ht="41.65" x14ac:dyDescent="0.45">
      <c r="A24" s="48"/>
      <c r="B24" s="77" t="s">
        <v>217</v>
      </c>
      <c r="C24" s="71" t="s">
        <v>218</v>
      </c>
      <c r="D24" s="82" t="s">
        <v>219</v>
      </c>
      <c r="E24" s="72" t="s">
        <v>216</v>
      </c>
      <c r="F24" s="48"/>
      <c r="G24" s="48"/>
      <c r="H24" s="48"/>
      <c r="N24" s="48"/>
      <c r="O24" s="48"/>
      <c r="P24" s="48"/>
      <c r="Q24" s="48"/>
      <c r="R24" s="48"/>
      <c r="S24" s="48"/>
      <c r="T24" s="48"/>
      <c r="U24" s="48"/>
      <c r="V24" s="48"/>
      <c r="W24" s="48"/>
      <c r="X24" s="48"/>
      <c r="Y24" s="48"/>
    </row>
    <row r="25" spans="1:25" ht="166.5" x14ac:dyDescent="0.45">
      <c r="A25" s="48"/>
      <c r="B25" s="77" t="s">
        <v>220</v>
      </c>
      <c r="C25" s="82" t="s">
        <v>221</v>
      </c>
      <c r="D25" s="71" t="s">
        <v>187</v>
      </c>
      <c r="E25" s="72" t="s">
        <v>188</v>
      </c>
      <c r="F25" s="92"/>
      <c r="G25" s="48"/>
      <c r="H25" s="48"/>
      <c r="N25" s="48"/>
      <c r="O25" s="48"/>
      <c r="P25" s="48"/>
      <c r="Q25" s="48"/>
      <c r="R25" s="48"/>
      <c r="S25" s="48"/>
      <c r="T25" s="48"/>
      <c r="U25" s="48"/>
      <c r="V25" s="48"/>
      <c r="W25" s="48"/>
      <c r="X25" s="48"/>
      <c r="Y25" s="48"/>
    </row>
    <row r="26" spans="1:25" ht="55.5" x14ac:dyDescent="0.45">
      <c r="A26" s="48"/>
      <c r="B26" s="77" t="s">
        <v>222</v>
      </c>
      <c r="C26" s="71" t="s">
        <v>223</v>
      </c>
      <c r="D26" s="82" t="s">
        <v>219</v>
      </c>
      <c r="E26" s="72" t="s">
        <v>216</v>
      </c>
      <c r="F26" s="48"/>
      <c r="G26" s="48"/>
      <c r="H26" s="48"/>
      <c r="N26" s="48"/>
      <c r="O26" s="48"/>
      <c r="P26" s="48"/>
      <c r="Q26" s="48"/>
      <c r="R26" s="48"/>
      <c r="S26" s="48"/>
      <c r="T26" s="48"/>
      <c r="U26" s="48"/>
      <c r="V26" s="48"/>
      <c r="W26" s="48"/>
      <c r="X26" s="48"/>
      <c r="Y26" s="48"/>
    </row>
    <row r="27" spans="1:25" ht="27.75" x14ac:dyDescent="0.45">
      <c r="A27" s="48"/>
      <c r="B27" s="78" t="s">
        <v>224</v>
      </c>
      <c r="C27" s="71" t="s">
        <v>225</v>
      </c>
      <c r="D27" s="71" t="s">
        <v>226</v>
      </c>
      <c r="E27" s="72" t="s">
        <v>216</v>
      </c>
      <c r="F27" s="48"/>
      <c r="G27" s="48"/>
      <c r="H27" s="48"/>
    </row>
    <row r="28" spans="1:25" ht="15.4" x14ac:dyDescent="0.45">
      <c r="A28" s="48"/>
      <c r="B28" s="78" t="s">
        <v>227</v>
      </c>
      <c r="C28" s="71" t="s">
        <v>228</v>
      </c>
      <c r="D28" s="82" t="s">
        <v>229</v>
      </c>
      <c r="E28" s="72" t="s">
        <v>216</v>
      </c>
      <c r="F28" s="48"/>
      <c r="G28" s="48"/>
      <c r="H28" s="48"/>
    </row>
    <row r="29" spans="1:25" ht="27.75" x14ac:dyDescent="0.45">
      <c r="A29" s="48"/>
      <c r="B29" s="79" t="s">
        <v>230</v>
      </c>
      <c r="C29" s="71" t="s">
        <v>231</v>
      </c>
      <c r="D29" s="82" t="s">
        <v>229</v>
      </c>
      <c r="E29" s="72" t="s">
        <v>216</v>
      </c>
      <c r="F29" s="48"/>
      <c r="G29" s="48"/>
      <c r="H29" s="48"/>
    </row>
    <row r="30" spans="1:25" ht="27.75" x14ac:dyDescent="0.45">
      <c r="A30" s="48"/>
      <c r="B30" s="79" t="s">
        <v>232</v>
      </c>
      <c r="C30" s="71" t="s">
        <v>233</v>
      </c>
      <c r="D30" s="82" t="s">
        <v>229</v>
      </c>
      <c r="E30" s="72" t="s">
        <v>216</v>
      </c>
      <c r="F30" s="48"/>
      <c r="G30" s="48"/>
      <c r="H30" s="48"/>
    </row>
    <row r="31" spans="1:25" ht="55.5" x14ac:dyDescent="0.45">
      <c r="A31" s="48"/>
      <c r="B31" s="79" t="s">
        <v>234</v>
      </c>
      <c r="C31" s="71" t="s">
        <v>235</v>
      </c>
      <c r="D31" s="71" t="s">
        <v>215</v>
      </c>
      <c r="E31" s="72" t="s">
        <v>236</v>
      </c>
      <c r="F31" s="48"/>
      <c r="G31" s="48"/>
      <c r="H31" s="48"/>
    </row>
    <row r="32" spans="1:25" ht="27.75" x14ac:dyDescent="0.45">
      <c r="A32" s="48"/>
      <c r="B32" s="80" t="s">
        <v>237</v>
      </c>
      <c r="C32" s="71" t="s">
        <v>238</v>
      </c>
      <c r="D32" s="82" t="s">
        <v>239</v>
      </c>
      <c r="E32" s="72" t="s">
        <v>188</v>
      </c>
      <c r="F32" s="48"/>
      <c r="G32" s="48"/>
      <c r="H32" s="48"/>
    </row>
    <row r="33" spans="1:8" ht="55.5" x14ac:dyDescent="0.45">
      <c r="A33" s="48"/>
      <c r="B33" s="80" t="s">
        <v>240</v>
      </c>
      <c r="C33" s="71" t="s">
        <v>241</v>
      </c>
      <c r="D33" s="82" t="s">
        <v>242</v>
      </c>
      <c r="E33" s="72" t="s">
        <v>188</v>
      </c>
      <c r="F33" s="48"/>
      <c r="G33" s="48"/>
      <c r="H33" s="48"/>
    </row>
    <row r="34" spans="1:8" ht="30.75" x14ac:dyDescent="0.45">
      <c r="A34" s="48"/>
      <c r="B34" s="80" t="s">
        <v>243</v>
      </c>
      <c r="C34" s="82" t="s">
        <v>244</v>
      </c>
      <c r="D34" s="71" t="s">
        <v>212</v>
      </c>
      <c r="E34" s="72" t="s">
        <v>188</v>
      </c>
      <c r="F34" s="48"/>
      <c r="G34" s="48"/>
      <c r="H34" s="48"/>
    </row>
    <row r="35" spans="1:8" ht="15.4" x14ac:dyDescent="0.45">
      <c r="A35" s="48"/>
      <c r="B35" s="80" t="s">
        <v>245</v>
      </c>
      <c r="C35" s="71" t="s">
        <v>246</v>
      </c>
      <c r="D35" s="71" t="s">
        <v>191</v>
      </c>
      <c r="E35" s="72" t="s">
        <v>216</v>
      </c>
      <c r="F35" s="48"/>
      <c r="G35" s="48"/>
      <c r="H35" s="48"/>
    </row>
    <row r="36" spans="1:8" ht="15.4" x14ac:dyDescent="0.45">
      <c r="A36" s="48"/>
      <c r="B36" s="80" t="s">
        <v>247</v>
      </c>
      <c r="C36" s="71" t="s">
        <v>248</v>
      </c>
      <c r="D36" s="71" t="s">
        <v>212</v>
      </c>
      <c r="E36" s="72" t="s">
        <v>216</v>
      </c>
      <c r="F36" s="48"/>
      <c r="G36" s="48"/>
      <c r="H36" s="48"/>
    </row>
    <row r="37" spans="1:8" ht="27.75" x14ac:dyDescent="0.45">
      <c r="A37" s="48"/>
      <c r="B37" s="80" t="s">
        <v>249</v>
      </c>
      <c r="C37" s="71" t="s">
        <v>250</v>
      </c>
      <c r="D37" s="71" t="s">
        <v>187</v>
      </c>
      <c r="E37" s="72" t="s">
        <v>188</v>
      </c>
      <c r="F37" s="48"/>
      <c r="G37" s="48"/>
      <c r="H37" s="48"/>
    </row>
    <row r="38" spans="1:8" ht="27.75" x14ac:dyDescent="0.45">
      <c r="A38" s="48"/>
      <c r="B38" s="80" t="s">
        <v>251</v>
      </c>
      <c r="C38" s="71" t="s">
        <v>252</v>
      </c>
      <c r="D38" s="71"/>
      <c r="E38" s="72" t="s">
        <v>216</v>
      </c>
      <c r="F38" s="48"/>
      <c r="G38" s="48"/>
      <c r="H38" s="48"/>
    </row>
    <row r="39" spans="1:8" ht="30.75" x14ac:dyDescent="0.45">
      <c r="A39" s="48"/>
      <c r="B39" s="80" t="s">
        <v>253</v>
      </c>
      <c r="C39" s="71" t="s">
        <v>254</v>
      </c>
      <c r="D39" s="71" t="s">
        <v>255</v>
      </c>
      <c r="E39" s="72" t="s">
        <v>216</v>
      </c>
      <c r="F39" s="48"/>
      <c r="G39" s="48"/>
      <c r="H39" s="48"/>
    </row>
    <row r="40" spans="1:8" ht="15.4" x14ac:dyDescent="0.45">
      <c r="A40" s="48"/>
      <c r="B40" s="79" t="s">
        <v>256</v>
      </c>
      <c r="C40" s="71" t="s">
        <v>257</v>
      </c>
      <c r="D40" s="71" t="s">
        <v>191</v>
      </c>
      <c r="E40" s="72" t="s">
        <v>216</v>
      </c>
      <c r="F40" s="48"/>
      <c r="G40" s="48"/>
      <c r="H40" s="48"/>
    </row>
    <row r="41" spans="1:8" ht="15.75" thickBot="1" x14ac:dyDescent="0.5">
      <c r="A41" s="48"/>
      <c r="B41" s="81" t="s">
        <v>258</v>
      </c>
      <c r="C41" s="90" t="s">
        <v>259</v>
      </c>
      <c r="D41" s="90" t="s">
        <v>187</v>
      </c>
      <c r="E41" s="91" t="s">
        <v>216</v>
      </c>
      <c r="F41" s="48"/>
      <c r="G41" s="48"/>
      <c r="H41" s="48"/>
    </row>
    <row r="42" spans="1:8" x14ac:dyDescent="0.45">
      <c r="A42" s="48"/>
      <c r="B42" s="48"/>
      <c r="C42" s="48"/>
      <c r="D42" s="48"/>
      <c r="E42" s="48"/>
      <c r="F42" s="48"/>
      <c r="G42" s="48"/>
      <c r="H42" s="48"/>
    </row>
    <row r="43" spans="1:8" x14ac:dyDescent="0.45">
      <c r="A43" s="48"/>
      <c r="B43" s="48"/>
      <c r="C43" s="48"/>
      <c r="D43" s="48"/>
      <c r="E43" s="48"/>
      <c r="F43" s="48"/>
      <c r="G43" s="48"/>
      <c r="H43" s="48"/>
    </row>
    <row r="44" spans="1:8" x14ac:dyDescent="0.45">
      <c r="A44" s="48"/>
      <c r="B44" s="48"/>
      <c r="C44" s="48"/>
      <c r="D44" s="48"/>
      <c r="E44" s="48"/>
      <c r="F44" s="48"/>
      <c r="G44" s="48"/>
      <c r="H44" s="48"/>
    </row>
    <row r="45" spans="1:8" x14ac:dyDescent="0.45">
      <c r="A45" s="83" t="s">
        <v>260</v>
      </c>
      <c r="B45" s="83"/>
      <c r="C45" s="83"/>
      <c r="D45" s="83"/>
      <c r="E45" s="83"/>
      <c r="F45" s="48"/>
      <c r="G45" s="48"/>
      <c r="H45" s="48"/>
    </row>
    <row r="46" spans="1:8" x14ac:dyDescent="0.45">
      <c r="A46" s="48"/>
      <c r="B46" s="48"/>
      <c r="C46" s="48"/>
      <c r="D46" s="48"/>
      <c r="E46" s="48"/>
      <c r="F46" s="48"/>
      <c r="G46" s="48"/>
      <c r="H46" s="48"/>
    </row>
    <row r="47" spans="1:8" ht="25.5" customHeight="1" x14ac:dyDescent="0.45">
      <c r="A47" s="48"/>
      <c r="B47" s="86" t="s">
        <v>261</v>
      </c>
      <c r="C47" s="48"/>
      <c r="D47" s="48"/>
      <c r="E47" s="48"/>
      <c r="F47" s="48"/>
      <c r="G47" s="48"/>
      <c r="H47" s="48"/>
    </row>
    <row r="48" spans="1:8" s="85" customFormat="1" ht="40.5" customHeight="1" x14ac:dyDescent="0.45">
      <c r="A48" s="84"/>
      <c r="B48" s="125" t="s">
        <v>262</v>
      </c>
      <c r="C48" s="125"/>
      <c r="D48" s="125"/>
      <c r="E48" s="125"/>
      <c r="F48" s="84"/>
      <c r="G48" s="84"/>
      <c r="H48" s="84"/>
    </row>
    <row r="49" spans="1:8" x14ac:dyDescent="0.45">
      <c r="A49" s="48"/>
      <c r="B49" s="48"/>
      <c r="C49" s="48"/>
      <c r="D49" s="48"/>
      <c r="E49" s="48"/>
      <c r="F49" s="48"/>
      <c r="G49" s="48"/>
      <c r="H49" s="48"/>
    </row>
    <row r="50" spans="1:8" x14ac:dyDescent="0.45">
      <c r="A50" s="83" t="s">
        <v>263</v>
      </c>
      <c r="B50" s="83"/>
      <c r="C50" s="83"/>
      <c r="D50" s="83"/>
      <c r="E50" s="83"/>
      <c r="F50" s="48"/>
      <c r="G50" s="48"/>
      <c r="H50" s="48"/>
    </row>
    <row r="51" spans="1:8" x14ac:dyDescent="0.45">
      <c r="A51" s="48"/>
      <c r="B51" s="48"/>
      <c r="C51" s="48"/>
      <c r="D51" s="48"/>
      <c r="E51" s="48"/>
      <c r="F51" s="48"/>
      <c r="G51" s="48"/>
      <c r="H51" s="48"/>
    </row>
    <row r="52" spans="1:8" ht="39" customHeight="1" x14ac:dyDescent="0.45">
      <c r="A52" s="48"/>
      <c r="B52" s="125" t="s">
        <v>264</v>
      </c>
      <c r="C52" s="125"/>
      <c r="D52" s="125"/>
      <c r="E52" s="125"/>
      <c r="F52" s="48"/>
      <c r="G52" s="48"/>
      <c r="H52" s="48"/>
    </row>
    <row r="53" spans="1:8" s="85" customFormat="1" ht="40.5" customHeight="1" x14ac:dyDescent="0.45">
      <c r="A53" s="84"/>
      <c r="B53" s="125" t="s">
        <v>265</v>
      </c>
      <c r="C53" s="125"/>
      <c r="D53" s="125"/>
      <c r="E53" s="125"/>
      <c r="F53" s="84"/>
      <c r="G53" s="84"/>
      <c r="H53" s="84"/>
    </row>
    <row r="54" spans="1:8" x14ac:dyDescent="0.45">
      <c r="A54" s="48"/>
      <c r="B54" s="48"/>
      <c r="C54" s="48"/>
      <c r="D54" s="48"/>
      <c r="E54" s="48"/>
      <c r="F54" s="48"/>
      <c r="G54" s="48"/>
      <c r="H54" s="48"/>
    </row>
    <row r="55" spans="1:8" x14ac:dyDescent="0.45">
      <c r="A55" s="48"/>
      <c r="B55" s="48"/>
      <c r="C55" s="48"/>
      <c r="D55" s="48"/>
      <c r="E55" s="48"/>
      <c r="F55" s="48"/>
      <c r="G55" s="48"/>
      <c r="H55" s="48"/>
    </row>
    <row r="56" spans="1:8" x14ac:dyDescent="0.45">
      <c r="A56" s="48"/>
      <c r="B56" s="48"/>
      <c r="C56" s="48"/>
      <c r="D56" s="48"/>
      <c r="E56" s="48"/>
      <c r="F56" s="48"/>
      <c r="G56" s="48"/>
      <c r="H56" s="48"/>
    </row>
    <row r="57" spans="1:8" x14ac:dyDescent="0.45">
      <c r="A57" s="48"/>
      <c r="B57" s="48"/>
      <c r="C57" s="48"/>
      <c r="D57" s="48"/>
      <c r="E57" s="48"/>
      <c r="F57" s="48"/>
      <c r="G57" s="48"/>
      <c r="H57" s="48"/>
    </row>
    <row r="58" spans="1:8" x14ac:dyDescent="0.45">
      <c r="A58" s="48"/>
      <c r="B58" s="48"/>
      <c r="C58" s="48"/>
      <c r="D58" s="48"/>
      <c r="E58" s="48"/>
      <c r="F58" s="48"/>
      <c r="G58" s="48"/>
      <c r="H58" s="48"/>
    </row>
    <row r="59" spans="1:8" x14ac:dyDescent="0.45">
      <c r="A59" s="48"/>
      <c r="B59" s="48"/>
      <c r="C59" s="48"/>
      <c r="D59" s="48"/>
      <c r="E59" s="48"/>
      <c r="F59" s="48"/>
      <c r="G59" s="48"/>
      <c r="H59" s="48"/>
    </row>
    <row r="60" spans="1:8" x14ac:dyDescent="0.45">
      <c r="A60" s="48"/>
      <c r="B60" s="48"/>
      <c r="C60" s="48"/>
      <c r="D60" s="48"/>
      <c r="E60" s="48"/>
      <c r="F60" s="48"/>
      <c r="G60" s="48"/>
      <c r="H60" s="48"/>
    </row>
    <row r="61" spans="1:8" x14ac:dyDescent="0.45">
      <c r="A61" s="48"/>
      <c r="B61" s="48"/>
      <c r="C61" s="48"/>
      <c r="D61" s="48"/>
      <c r="E61" s="48"/>
      <c r="F61" s="48"/>
      <c r="G61" s="48"/>
      <c r="H61" s="48"/>
    </row>
    <row r="62" spans="1:8" x14ac:dyDescent="0.45">
      <c r="A62" s="48"/>
      <c r="B62" s="48"/>
      <c r="C62" s="48"/>
      <c r="D62" s="48"/>
      <c r="E62" s="48"/>
      <c r="F62" s="48"/>
      <c r="G62" s="48"/>
      <c r="H62" s="48"/>
    </row>
    <row r="63" spans="1:8" x14ac:dyDescent="0.45">
      <c r="A63" s="48"/>
      <c r="B63" s="48"/>
      <c r="C63" s="48"/>
      <c r="D63" s="48"/>
      <c r="E63" s="48"/>
      <c r="F63" s="48"/>
      <c r="G63" s="48"/>
      <c r="H63" s="48"/>
    </row>
    <row r="64" spans="1:8" x14ac:dyDescent="0.45">
      <c r="A64" s="48"/>
      <c r="B64" s="48"/>
      <c r="C64" s="48"/>
      <c r="D64" s="48"/>
      <c r="E64" s="48"/>
      <c r="F64" s="48"/>
      <c r="G64" s="48"/>
      <c r="H64" s="48"/>
    </row>
    <row r="65" spans="1:8" x14ac:dyDescent="0.45">
      <c r="A65" s="48"/>
      <c r="B65" s="48"/>
      <c r="C65" s="48"/>
      <c r="D65" s="48"/>
      <c r="E65" s="48"/>
      <c r="F65" s="48"/>
      <c r="G65" s="48"/>
      <c r="H65" s="48"/>
    </row>
    <row r="66" spans="1:8" x14ac:dyDescent="0.45">
      <c r="A66" s="48"/>
      <c r="B66" s="48"/>
      <c r="C66" s="48"/>
      <c r="D66" s="48"/>
      <c r="E66" s="48"/>
      <c r="F66" s="48"/>
      <c r="G66" s="48"/>
      <c r="H66" s="48"/>
    </row>
    <row r="67" spans="1:8" x14ac:dyDescent="0.45">
      <c r="A67" s="48"/>
      <c r="B67" s="48"/>
      <c r="C67" s="48"/>
      <c r="D67" s="48"/>
      <c r="E67" s="48"/>
      <c r="F67" s="48"/>
      <c r="G67" s="48"/>
      <c r="H67" s="48"/>
    </row>
    <row r="68" spans="1:8" x14ac:dyDescent="0.45">
      <c r="A68" s="48"/>
      <c r="B68" s="48"/>
      <c r="C68" s="48"/>
      <c r="D68" s="48"/>
      <c r="E68" s="48"/>
      <c r="F68" s="48"/>
      <c r="G68" s="48"/>
      <c r="H68" s="48"/>
    </row>
    <row r="69" spans="1:8" x14ac:dyDescent="0.45">
      <c r="A69" s="48"/>
      <c r="B69" s="48"/>
      <c r="C69" s="48"/>
      <c r="D69" s="48"/>
      <c r="E69" s="48"/>
      <c r="F69" s="48"/>
      <c r="G69" s="48"/>
      <c r="H69" s="48"/>
    </row>
    <row r="70" spans="1:8" x14ac:dyDescent="0.45">
      <c r="A70" s="48"/>
      <c r="B70" s="48"/>
      <c r="C70" s="48"/>
      <c r="D70" s="48"/>
      <c r="E70" s="48"/>
      <c r="F70" s="48"/>
      <c r="G70" s="48"/>
      <c r="H70" s="48"/>
    </row>
    <row r="71" spans="1:8" x14ac:dyDescent="0.45">
      <c r="A71" s="48"/>
      <c r="B71" s="48"/>
      <c r="C71" s="48"/>
      <c r="D71" s="48"/>
      <c r="E71" s="48"/>
      <c r="F71" s="48"/>
      <c r="G71" s="48"/>
      <c r="H71" s="48"/>
    </row>
    <row r="72" spans="1:8" x14ac:dyDescent="0.45">
      <c r="A72" s="48"/>
      <c r="B72" s="48"/>
      <c r="C72" s="48"/>
      <c r="D72" s="48"/>
      <c r="E72" s="48"/>
      <c r="F72" s="48"/>
      <c r="G72" s="48"/>
      <c r="H72" s="48"/>
    </row>
    <row r="73" spans="1:8" x14ac:dyDescent="0.45">
      <c r="A73" s="48"/>
      <c r="B73" s="48"/>
      <c r="C73" s="48"/>
      <c r="D73" s="48"/>
      <c r="E73" s="48"/>
      <c r="F73" s="48"/>
      <c r="G73" s="48"/>
      <c r="H73" s="48"/>
    </row>
    <row r="74" spans="1:8" x14ac:dyDescent="0.45">
      <c r="A74" s="48"/>
      <c r="B74" s="48"/>
      <c r="C74" s="48"/>
      <c r="D74" s="48"/>
      <c r="E74" s="48"/>
      <c r="F74" s="48"/>
      <c r="G74" s="48"/>
      <c r="H74" s="48"/>
    </row>
    <row r="75" spans="1:8" x14ac:dyDescent="0.45">
      <c r="A75" s="48"/>
      <c r="B75" s="48"/>
      <c r="C75" s="48"/>
      <c r="D75" s="48"/>
      <c r="E75" s="48"/>
      <c r="F75" s="48"/>
      <c r="G75" s="48"/>
      <c r="H75" s="48"/>
    </row>
    <row r="76" spans="1:8" x14ac:dyDescent="0.45">
      <c r="A76" s="48"/>
      <c r="B76" s="48"/>
      <c r="C76" s="48"/>
      <c r="D76" s="48"/>
      <c r="E76" s="48"/>
      <c r="F76" s="48"/>
      <c r="G76" s="48"/>
      <c r="H76" s="48"/>
    </row>
    <row r="77" spans="1:8" x14ac:dyDescent="0.45">
      <c r="A77" s="48"/>
      <c r="B77" s="48"/>
      <c r="C77" s="48"/>
      <c r="D77" s="48"/>
      <c r="E77" s="48"/>
      <c r="F77" s="48"/>
      <c r="G77" s="48"/>
      <c r="H77" s="48"/>
    </row>
    <row r="78" spans="1:8" x14ac:dyDescent="0.45">
      <c r="A78" s="48"/>
      <c r="B78" s="48"/>
      <c r="C78" s="48"/>
      <c r="D78" s="48"/>
      <c r="E78" s="48"/>
      <c r="F78" s="48"/>
      <c r="G78" s="48"/>
      <c r="H78" s="48"/>
    </row>
    <row r="79" spans="1:8" x14ac:dyDescent="0.45">
      <c r="A79" s="48"/>
      <c r="B79" s="48"/>
      <c r="C79" s="48"/>
      <c r="D79" s="48"/>
      <c r="E79" s="48"/>
      <c r="F79" s="48"/>
      <c r="G79" s="48"/>
      <c r="H79" s="48"/>
    </row>
    <row r="80" spans="1:8" x14ac:dyDescent="0.45">
      <c r="A80" s="48"/>
      <c r="B80" s="48"/>
      <c r="C80" s="48"/>
      <c r="D80" s="48"/>
      <c r="E80" s="48"/>
      <c r="F80" s="48"/>
      <c r="G80" s="48"/>
      <c r="H80" s="48"/>
    </row>
    <row r="81" spans="1:8" x14ac:dyDescent="0.45">
      <c r="A81" s="48"/>
      <c r="B81" s="48"/>
      <c r="C81" s="48"/>
      <c r="D81" s="48"/>
      <c r="E81" s="48"/>
      <c r="F81" s="48"/>
      <c r="G81" s="48"/>
      <c r="H81" s="48"/>
    </row>
    <row r="82" spans="1:8" x14ac:dyDescent="0.45">
      <c r="A82" s="48"/>
      <c r="B82" s="48"/>
      <c r="C82" s="48"/>
      <c r="D82" s="48"/>
      <c r="E82" s="48"/>
      <c r="F82" s="48"/>
      <c r="G82" s="48"/>
      <c r="H82" s="48"/>
    </row>
    <row r="83" spans="1:8" x14ac:dyDescent="0.45">
      <c r="A83" s="48"/>
      <c r="B83" s="48"/>
      <c r="C83" s="48"/>
      <c r="D83" s="48"/>
      <c r="E83" s="48"/>
      <c r="F83" s="48"/>
      <c r="G83" s="48"/>
      <c r="H83" s="48"/>
    </row>
    <row r="84" spans="1:8" x14ac:dyDescent="0.45">
      <c r="A84" s="48"/>
      <c r="B84" s="48"/>
      <c r="C84" s="48"/>
      <c r="D84" s="48"/>
      <c r="E84" s="48"/>
      <c r="F84" s="48"/>
      <c r="G84" s="48"/>
      <c r="H84" s="48"/>
    </row>
    <row r="85" spans="1:8" x14ac:dyDescent="0.45">
      <c r="A85" s="48"/>
      <c r="B85" s="48"/>
      <c r="C85" s="48"/>
      <c r="D85" s="48"/>
      <c r="E85" s="48"/>
      <c r="F85" s="48"/>
      <c r="G85" s="48"/>
      <c r="H85" s="48"/>
    </row>
    <row r="86" spans="1:8" x14ac:dyDescent="0.45">
      <c r="A86" s="48"/>
      <c r="B86" s="48"/>
      <c r="C86" s="48"/>
      <c r="D86" s="48"/>
      <c r="E86" s="48"/>
      <c r="F86" s="48"/>
      <c r="G86" s="48"/>
      <c r="H86" s="48"/>
    </row>
    <row r="87" spans="1:8" x14ac:dyDescent="0.45">
      <c r="A87" s="48"/>
      <c r="B87" s="48"/>
      <c r="C87" s="48"/>
      <c r="D87" s="48"/>
      <c r="E87" s="48"/>
      <c r="F87" s="48"/>
      <c r="G87" s="48"/>
      <c r="H87" s="48"/>
    </row>
    <row r="88" spans="1:8" x14ac:dyDescent="0.45">
      <c r="A88" s="48"/>
      <c r="B88" s="48"/>
      <c r="C88" s="48"/>
      <c r="D88" s="48"/>
      <c r="E88" s="48"/>
      <c r="F88" s="48"/>
      <c r="G88" s="48"/>
      <c r="H88" s="48"/>
    </row>
    <row r="89" spans="1:8" x14ac:dyDescent="0.45">
      <c r="A89" s="48"/>
      <c r="B89" s="48"/>
      <c r="C89" s="48"/>
      <c r="D89" s="48"/>
      <c r="E89" s="48"/>
      <c r="F89" s="48"/>
      <c r="G89" s="48"/>
      <c r="H89" s="48"/>
    </row>
    <row r="90" spans="1:8" x14ac:dyDescent="0.45">
      <c r="A90" s="48"/>
      <c r="B90" s="48"/>
      <c r="C90" s="48"/>
      <c r="D90" s="48"/>
      <c r="E90" s="48"/>
      <c r="F90" s="48"/>
      <c r="G90" s="48"/>
      <c r="H90" s="48"/>
    </row>
    <row r="91" spans="1:8" x14ac:dyDescent="0.45">
      <c r="A91" s="48"/>
      <c r="B91" s="48"/>
      <c r="C91" s="48"/>
      <c r="D91" s="48"/>
      <c r="E91" s="48"/>
      <c r="F91" s="48"/>
      <c r="G91" s="48"/>
      <c r="H91" s="48"/>
    </row>
    <row r="92" spans="1:8" x14ac:dyDescent="0.45">
      <c r="A92" s="48"/>
      <c r="B92" s="48"/>
      <c r="C92" s="48"/>
      <c r="D92" s="48"/>
      <c r="E92" s="48"/>
      <c r="F92" s="48"/>
      <c r="G92" s="48"/>
      <c r="H92" s="48"/>
    </row>
    <row r="93" spans="1:8" x14ac:dyDescent="0.45">
      <c r="A93" s="48"/>
      <c r="B93" s="48"/>
      <c r="C93" s="48"/>
      <c r="D93" s="48"/>
      <c r="E93" s="48"/>
      <c r="F93" s="48"/>
      <c r="G93" s="48"/>
      <c r="H93" s="48"/>
    </row>
    <row r="94" spans="1:8" x14ac:dyDescent="0.45">
      <c r="A94" s="48"/>
      <c r="B94" s="48"/>
      <c r="C94" s="48"/>
      <c r="D94" s="48"/>
      <c r="E94" s="48"/>
      <c r="F94" s="48"/>
      <c r="G94" s="48"/>
      <c r="H94" s="48"/>
    </row>
    <row r="95" spans="1:8" x14ac:dyDescent="0.45">
      <c r="A95" s="48"/>
      <c r="B95" s="48"/>
      <c r="C95" s="48"/>
      <c r="D95" s="48"/>
      <c r="E95" s="48"/>
      <c r="F95" s="48"/>
      <c r="G95" s="48"/>
      <c r="H95" s="48"/>
    </row>
    <row r="96" spans="1:8" x14ac:dyDescent="0.45">
      <c r="A96" s="48"/>
      <c r="B96" s="48"/>
      <c r="C96" s="48"/>
      <c r="D96" s="48"/>
      <c r="E96" s="48"/>
      <c r="F96" s="48"/>
      <c r="G96" s="48"/>
      <c r="H96" s="48"/>
    </row>
    <row r="97" spans="1:8" x14ac:dyDescent="0.45">
      <c r="A97" s="48"/>
      <c r="B97" s="48"/>
      <c r="C97" s="48"/>
      <c r="D97" s="48"/>
      <c r="E97" s="48"/>
      <c r="F97" s="48"/>
      <c r="G97" s="48"/>
      <c r="H97" s="48"/>
    </row>
    <row r="98" spans="1:8" x14ac:dyDescent="0.45">
      <c r="A98" s="48"/>
      <c r="B98" s="48"/>
      <c r="C98" s="48"/>
      <c r="D98" s="48"/>
      <c r="E98" s="48"/>
      <c r="F98" s="48"/>
      <c r="G98" s="48"/>
      <c r="H98" s="48"/>
    </row>
    <row r="99" spans="1:8" x14ac:dyDescent="0.45">
      <c r="A99" s="48"/>
      <c r="B99" s="48"/>
      <c r="C99" s="48"/>
      <c r="D99" s="48"/>
      <c r="E99" s="48"/>
      <c r="F99" s="48"/>
      <c r="G99" s="48"/>
      <c r="H99" s="48"/>
    </row>
    <row r="100" spans="1:8" x14ac:dyDescent="0.45">
      <c r="A100" s="48"/>
      <c r="B100" s="48"/>
      <c r="C100" s="48"/>
      <c r="D100" s="48"/>
      <c r="E100" s="48"/>
      <c r="F100" s="48"/>
      <c r="G100" s="48"/>
      <c r="H100" s="48"/>
    </row>
    <row r="101" spans="1:8" x14ac:dyDescent="0.45">
      <c r="A101" s="48"/>
      <c r="B101" s="48"/>
      <c r="C101" s="48"/>
      <c r="D101" s="48"/>
      <c r="E101" s="48"/>
      <c r="F101" s="48"/>
      <c r="G101" s="48"/>
      <c r="H101" s="48"/>
    </row>
    <row r="102" spans="1:8" x14ac:dyDescent="0.45">
      <c r="A102" s="48"/>
      <c r="B102" s="48"/>
      <c r="C102" s="48"/>
      <c r="D102" s="48"/>
      <c r="E102" s="48"/>
      <c r="F102" s="48"/>
      <c r="G102" s="48"/>
      <c r="H102" s="48"/>
    </row>
    <row r="103" spans="1:8" x14ac:dyDescent="0.45">
      <c r="A103" s="48"/>
      <c r="B103" s="48"/>
      <c r="C103" s="48"/>
      <c r="D103" s="48"/>
      <c r="E103" s="48"/>
      <c r="F103" s="48"/>
      <c r="G103" s="48"/>
      <c r="H103" s="48"/>
    </row>
    <row r="104" spans="1:8" x14ac:dyDescent="0.45">
      <c r="A104" s="48"/>
      <c r="B104" s="48"/>
      <c r="C104" s="48"/>
      <c r="D104" s="48"/>
      <c r="E104" s="48"/>
      <c r="F104" s="48"/>
      <c r="G104" s="48"/>
      <c r="H104" s="48"/>
    </row>
    <row r="105" spans="1:8" x14ac:dyDescent="0.45">
      <c r="A105" s="48"/>
      <c r="B105" s="48"/>
      <c r="C105" s="48"/>
      <c r="D105" s="48"/>
      <c r="E105" s="48"/>
      <c r="F105" s="48"/>
      <c r="G105" s="48"/>
      <c r="H105" s="48"/>
    </row>
    <row r="106" spans="1:8" x14ac:dyDescent="0.45">
      <c r="A106" s="48"/>
      <c r="B106" s="48"/>
      <c r="C106" s="48"/>
      <c r="D106" s="48"/>
      <c r="E106" s="48"/>
      <c r="F106" s="48"/>
      <c r="G106" s="48"/>
      <c r="H106" s="48"/>
    </row>
    <row r="107" spans="1:8" x14ac:dyDescent="0.45">
      <c r="A107" s="48"/>
      <c r="B107" s="48"/>
      <c r="C107" s="48"/>
      <c r="D107" s="48"/>
      <c r="E107" s="48"/>
      <c r="F107" s="48"/>
      <c r="G107" s="48"/>
      <c r="H107" s="48"/>
    </row>
    <row r="108" spans="1:8" x14ac:dyDescent="0.45">
      <c r="A108" s="48"/>
      <c r="B108" s="48"/>
      <c r="C108" s="48"/>
      <c r="D108" s="48"/>
      <c r="E108" s="48"/>
      <c r="F108" s="48"/>
      <c r="G108" s="48"/>
      <c r="H108" s="48"/>
    </row>
    <row r="109" spans="1:8" x14ac:dyDescent="0.45">
      <c r="A109" s="48"/>
      <c r="B109" s="48"/>
      <c r="C109" s="48"/>
      <c r="D109" s="48"/>
      <c r="E109" s="48"/>
      <c r="F109" s="48"/>
      <c r="G109" s="48"/>
      <c r="H109" s="48"/>
    </row>
    <row r="110" spans="1:8" x14ac:dyDescent="0.45">
      <c r="A110" s="48"/>
      <c r="B110" s="48"/>
      <c r="C110" s="48"/>
      <c r="D110" s="48"/>
      <c r="E110" s="48"/>
      <c r="F110" s="48"/>
      <c r="G110" s="48"/>
      <c r="H110" s="48"/>
    </row>
    <row r="111" spans="1:8" x14ac:dyDescent="0.45">
      <c r="A111" s="48"/>
      <c r="B111" s="48"/>
      <c r="C111" s="48"/>
      <c r="D111" s="48"/>
      <c r="E111" s="48"/>
      <c r="F111" s="48"/>
      <c r="G111" s="48"/>
      <c r="H111" s="48"/>
    </row>
    <row r="112" spans="1:8" x14ac:dyDescent="0.45">
      <c r="A112" s="48"/>
      <c r="B112" s="48"/>
      <c r="C112" s="48"/>
      <c r="D112" s="48"/>
      <c r="E112" s="48"/>
      <c r="F112" s="48"/>
      <c r="G112" s="48"/>
      <c r="H112" s="48"/>
    </row>
    <row r="113" spans="1:8" x14ac:dyDescent="0.45">
      <c r="A113" s="48"/>
      <c r="B113" s="48"/>
      <c r="C113" s="48"/>
      <c r="D113" s="48"/>
      <c r="E113" s="48"/>
      <c r="F113" s="48"/>
      <c r="G113" s="48"/>
      <c r="H113" s="48"/>
    </row>
    <row r="114" spans="1:8" x14ac:dyDescent="0.45">
      <c r="A114" s="48"/>
      <c r="B114" s="48"/>
      <c r="C114" s="48"/>
      <c r="D114" s="48"/>
      <c r="E114" s="48"/>
      <c r="F114" s="48"/>
      <c r="G114" s="48"/>
      <c r="H114" s="48"/>
    </row>
    <row r="115" spans="1:8" x14ac:dyDescent="0.45">
      <c r="A115" s="48"/>
      <c r="B115" s="48"/>
      <c r="C115" s="48"/>
      <c r="D115" s="48"/>
      <c r="E115" s="48"/>
      <c r="F115" s="48"/>
      <c r="G115" s="48"/>
      <c r="H115" s="48"/>
    </row>
    <row r="116" spans="1:8" x14ac:dyDescent="0.45">
      <c r="A116" s="48"/>
      <c r="B116" s="48"/>
      <c r="C116" s="48"/>
      <c r="D116" s="48"/>
      <c r="E116" s="48"/>
      <c r="F116" s="48"/>
      <c r="G116" s="48"/>
      <c r="H116" s="48"/>
    </row>
    <row r="117" spans="1:8" x14ac:dyDescent="0.45">
      <c r="A117" s="48"/>
      <c r="B117" s="48"/>
      <c r="C117" s="48"/>
      <c r="D117" s="48"/>
      <c r="E117" s="48"/>
      <c r="F117" s="48"/>
      <c r="G117" s="48"/>
      <c r="H117" s="48"/>
    </row>
    <row r="118" spans="1:8" x14ac:dyDescent="0.45">
      <c r="A118" s="48"/>
      <c r="B118" s="48"/>
      <c r="C118" s="48"/>
      <c r="D118" s="48"/>
      <c r="E118" s="48"/>
      <c r="F118" s="48"/>
      <c r="G118" s="48"/>
      <c r="H118" s="48"/>
    </row>
    <row r="119" spans="1:8" x14ac:dyDescent="0.45">
      <c r="A119" s="48"/>
      <c r="B119" s="48"/>
      <c r="C119" s="48"/>
      <c r="D119" s="48"/>
      <c r="E119" s="48"/>
      <c r="F119" s="48"/>
      <c r="G119" s="48"/>
      <c r="H119" s="48"/>
    </row>
    <row r="120" spans="1:8" x14ac:dyDescent="0.45">
      <c r="A120" s="48"/>
      <c r="B120" s="48"/>
      <c r="C120" s="48"/>
      <c r="D120" s="48"/>
      <c r="E120" s="48"/>
      <c r="F120" s="48"/>
      <c r="G120" s="48"/>
      <c r="H120" s="48"/>
    </row>
    <row r="121" spans="1:8" x14ac:dyDescent="0.45">
      <c r="A121" s="48"/>
      <c r="B121" s="48"/>
      <c r="C121" s="48"/>
      <c r="D121" s="48"/>
      <c r="E121" s="48"/>
      <c r="F121" s="48"/>
      <c r="G121" s="48"/>
      <c r="H121" s="48"/>
    </row>
    <row r="122" spans="1:8" x14ac:dyDescent="0.45">
      <c r="A122" s="48"/>
      <c r="B122" s="48"/>
      <c r="C122" s="48"/>
      <c r="D122" s="48"/>
      <c r="E122" s="48"/>
      <c r="F122" s="48"/>
      <c r="G122" s="48"/>
      <c r="H122" s="48"/>
    </row>
    <row r="123" spans="1:8" x14ac:dyDescent="0.45">
      <c r="A123" s="48"/>
      <c r="B123" s="48"/>
      <c r="C123" s="48"/>
      <c r="D123" s="48"/>
      <c r="E123" s="48"/>
      <c r="F123" s="48"/>
      <c r="G123" s="48"/>
      <c r="H123" s="48"/>
    </row>
    <row r="124" spans="1:8" x14ac:dyDescent="0.45">
      <c r="A124" s="48"/>
      <c r="B124" s="48"/>
      <c r="C124" s="48"/>
      <c r="D124" s="48"/>
      <c r="E124" s="48"/>
      <c r="F124" s="48"/>
      <c r="G124" s="48"/>
      <c r="H124" s="48"/>
    </row>
    <row r="125" spans="1:8" x14ac:dyDescent="0.45">
      <c r="A125" s="48"/>
      <c r="B125" s="48"/>
      <c r="C125" s="48"/>
      <c r="D125" s="48"/>
      <c r="E125" s="48"/>
      <c r="F125" s="48"/>
      <c r="G125" s="48"/>
      <c r="H125" s="48"/>
    </row>
    <row r="126" spans="1:8" x14ac:dyDescent="0.45">
      <c r="A126" s="48"/>
      <c r="B126" s="48"/>
      <c r="C126" s="48"/>
      <c r="D126" s="48"/>
      <c r="E126" s="48"/>
      <c r="F126" s="48"/>
      <c r="G126" s="48"/>
      <c r="H126" s="48"/>
    </row>
    <row r="127" spans="1:8" x14ac:dyDescent="0.45">
      <c r="A127" s="48"/>
      <c r="B127" s="48"/>
      <c r="C127" s="48"/>
      <c r="D127" s="48"/>
      <c r="E127" s="48"/>
      <c r="F127" s="48"/>
      <c r="G127" s="48"/>
      <c r="H127" s="48"/>
    </row>
  </sheetData>
  <mergeCells count="5">
    <mergeCell ref="A1:E1"/>
    <mergeCell ref="B15:E15"/>
    <mergeCell ref="B48:E48"/>
    <mergeCell ref="B52:E52"/>
    <mergeCell ref="B53:E5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831B-EA06-43B1-85A7-486D519F64A6}">
  <sheetPr>
    <tabColor theme="7"/>
  </sheetPr>
  <dimension ref="A1:P61"/>
  <sheetViews>
    <sheetView workbookViewId="0">
      <selection activeCell="C12" sqref="C12"/>
    </sheetView>
  </sheetViews>
  <sheetFormatPr defaultColWidth="9.1328125" defaultRowHeight="13.9" x14ac:dyDescent="0.4"/>
  <cols>
    <col min="1" max="1" width="13.33203125" style="28" bestFit="1" customWidth="1"/>
    <col min="2" max="2" width="1.46484375" style="28" customWidth="1"/>
    <col min="3" max="3" width="29.6640625" style="28" customWidth="1"/>
    <col min="4" max="4" width="2.53125" style="28" customWidth="1"/>
    <col min="5" max="5" width="29.53125" style="28" customWidth="1"/>
    <col min="6" max="6" width="1.46484375" style="28" customWidth="1"/>
    <col min="7" max="9" width="9.1328125" style="28"/>
    <col min="10" max="10" width="1.1328125" style="28" customWidth="1"/>
    <col min="11" max="16384" width="9.1328125" style="28"/>
  </cols>
  <sheetData>
    <row r="1" spans="1:16" x14ac:dyDescent="0.4">
      <c r="A1" s="48"/>
      <c r="B1" s="48"/>
      <c r="C1" s="48"/>
      <c r="D1" s="48"/>
      <c r="E1" s="48"/>
      <c r="F1" s="48"/>
      <c r="G1" s="48"/>
      <c r="H1" s="48"/>
      <c r="I1" s="48"/>
      <c r="J1" s="48"/>
      <c r="K1" s="48"/>
      <c r="L1" s="48"/>
      <c r="M1" s="48"/>
      <c r="N1" s="48"/>
      <c r="O1" s="48"/>
      <c r="P1" s="48"/>
    </row>
    <row r="2" spans="1:16" ht="14.25" thickBot="1" x14ac:dyDescent="0.45">
      <c r="A2" s="48"/>
      <c r="B2" s="48"/>
      <c r="C2" s="48"/>
      <c r="D2" s="48"/>
      <c r="E2" s="48"/>
      <c r="F2" s="48"/>
      <c r="G2" s="48"/>
      <c r="H2" s="48"/>
      <c r="I2" s="48"/>
      <c r="J2" s="48"/>
      <c r="K2" s="48"/>
      <c r="L2" s="48"/>
      <c r="M2" s="48"/>
      <c r="N2" s="48"/>
      <c r="O2" s="48"/>
      <c r="P2" s="48"/>
    </row>
    <row r="3" spans="1:16" x14ac:dyDescent="0.4">
      <c r="A3" s="48"/>
      <c r="B3" s="49"/>
      <c r="C3" s="50" t="s">
        <v>266</v>
      </c>
      <c r="D3" s="50"/>
      <c r="E3" s="50"/>
      <c r="F3" s="50"/>
      <c r="G3" s="50"/>
      <c r="H3" s="50"/>
      <c r="I3" s="50"/>
      <c r="J3" s="51"/>
      <c r="K3" s="48"/>
      <c r="L3" s="48"/>
      <c r="M3" s="48"/>
      <c r="N3" s="48"/>
      <c r="O3" s="48"/>
      <c r="P3" s="48"/>
    </row>
    <row r="4" spans="1:16" ht="25.5" customHeight="1" x14ac:dyDescent="0.4">
      <c r="A4" s="48"/>
      <c r="B4" s="52"/>
      <c r="C4" s="127"/>
      <c r="D4" s="127"/>
      <c r="E4" s="127"/>
      <c r="F4" s="127"/>
      <c r="G4" s="127"/>
      <c r="H4" s="127"/>
      <c r="I4" s="127"/>
      <c r="J4" s="53"/>
      <c r="K4" s="48"/>
      <c r="L4" s="48"/>
      <c r="M4" s="48"/>
      <c r="N4" s="48"/>
      <c r="O4" s="48"/>
      <c r="P4" s="48"/>
    </row>
    <row r="5" spans="1:16" ht="7.5" customHeight="1" thickBot="1" x14ac:dyDescent="0.45">
      <c r="A5" s="48"/>
      <c r="B5" s="54"/>
      <c r="C5" s="55"/>
      <c r="D5" s="55"/>
      <c r="E5" s="55"/>
      <c r="F5" s="55"/>
      <c r="G5" s="55"/>
      <c r="H5" s="55"/>
      <c r="I5" s="55"/>
      <c r="J5" s="56"/>
      <c r="K5" s="48"/>
      <c r="L5" s="48"/>
      <c r="M5" s="48"/>
      <c r="N5" s="48"/>
      <c r="O5" s="48"/>
      <c r="P5" s="48"/>
    </row>
    <row r="6" spans="1:16" ht="14.25" thickBot="1" x14ac:dyDescent="0.45">
      <c r="A6" s="48"/>
      <c r="B6" s="48"/>
      <c r="C6" s="48"/>
      <c r="D6" s="48"/>
      <c r="E6" s="48"/>
      <c r="F6" s="48"/>
      <c r="G6" s="48"/>
      <c r="H6" s="48"/>
      <c r="I6" s="48"/>
      <c r="J6" s="48"/>
      <c r="K6" s="48"/>
      <c r="L6" s="48"/>
      <c r="M6" s="48"/>
      <c r="N6" s="48"/>
      <c r="O6" s="48"/>
      <c r="P6" s="48"/>
    </row>
    <row r="7" spans="1:16" x14ac:dyDescent="0.4">
      <c r="A7" s="48"/>
      <c r="B7" s="49"/>
      <c r="C7" s="50" t="s">
        <v>189</v>
      </c>
      <c r="D7" s="50"/>
      <c r="E7" s="50"/>
      <c r="F7" s="51"/>
      <c r="G7" s="48"/>
      <c r="H7" s="48"/>
      <c r="I7" s="48"/>
      <c r="J7" s="48"/>
      <c r="K7" s="48"/>
      <c r="L7" s="48"/>
      <c r="M7" s="48"/>
      <c r="N7" s="48"/>
      <c r="O7" s="48"/>
      <c r="P7" s="48"/>
    </row>
    <row r="8" spans="1:16" x14ac:dyDescent="0.4">
      <c r="A8" s="48"/>
      <c r="B8" s="52"/>
      <c r="C8" s="128"/>
      <c r="D8" s="128"/>
      <c r="E8" s="128"/>
      <c r="F8" s="53"/>
      <c r="G8" s="48"/>
      <c r="H8" s="48"/>
      <c r="I8" s="48"/>
      <c r="J8" s="48"/>
      <c r="K8" s="48"/>
      <c r="L8" s="48"/>
      <c r="M8" s="48"/>
      <c r="N8" s="48"/>
      <c r="O8" s="48"/>
      <c r="P8" s="48"/>
    </row>
    <row r="9" spans="1:16" ht="6.75" customHeight="1" thickBot="1" x14ac:dyDescent="0.45">
      <c r="A9" s="48"/>
      <c r="B9" s="54"/>
      <c r="C9" s="55"/>
      <c r="D9" s="55"/>
      <c r="E9" s="55"/>
      <c r="F9" s="56"/>
      <c r="G9" s="48"/>
      <c r="H9" s="48"/>
      <c r="I9" s="48"/>
      <c r="J9" s="48"/>
      <c r="K9" s="48"/>
      <c r="L9" s="48"/>
      <c r="M9" s="48"/>
      <c r="N9" s="48"/>
      <c r="O9" s="48"/>
      <c r="P9" s="48"/>
    </row>
    <row r="10" spans="1:16" ht="14.25" thickBot="1" x14ac:dyDescent="0.45">
      <c r="A10" s="48"/>
      <c r="B10" s="48"/>
      <c r="C10" s="48"/>
      <c r="D10" s="48"/>
      <c r="E10" s="48"/>
      <c r="F10" s="48"/>
      <c r="G10" s="48"/>
      <c r="H10" s="48"/>
      <c r="I10" s="48"/>
      <c r="J10" s="48"/>
      <c r="K10" s="48"/>
      <c r="L10" s="48"/>
      <c r="M10" s="48"/>
      <c r="N10" s="48"/>
      <c r="O10" s="48"/>
      <c r="P10" s="48"/>
    </row>
    <row r="11" spans="1:16" x14ac:dyDescent="0.4">
      <c r="A11" s="48"/>
      <c r="B11" s="49"/>
      <c r="C11" s="50" t="s">
        <v>267</v>
      </c>
      <c r="D11" s="50"/>
      <c r="E11" s="50"/>
      <c r="F11" s="51"/>
      <c r="G11" s="48"/>
      <c r="H11" s="48"/>
      <c r="I11" s="48"/>
      <c r="J11" s="48"/>
      <c r="K11" s="48"/>
      <c r="L11" s="48"/>
      <c r="M11" s="48"/>
      <c r="N11" s="48"/>
      <c r="O11" s="48"/>
      <c r="P11" s="48"/>
    </row>
    <row r="12" spans="1:16" x14ac:dyDescent="0.4">
      <c r="A12" s="48"/>
      <c r="B12" s="52"/>
      <c r="C12" s="48" t="s">
        <v>0</v>
      </c>
      <c r="D12" s="57"/>
      <c r="E12" s="57"/>
      <c r="F12" s="53"/>
      <c r="G12" s="48"/>
      <c r="H12" s="48"/>
      <c r="I12" s="48"/>
      <c r="J12" s="48"/>
      <c r="K12" s="48"/>
      <c r="L12" s="48"/>
      <c r="M12" s="48"/>
      <c r="N12" s="48"/>
      <c r="O12" s="48"/>
      <c r="P12" s="48"/>
    </row>
    <row r="13" spans="1:16" ht="6.75" customHeight="1" thickBot="1" x14ac:dyDescent="0.45">
      <c r="A13" s="48"/>
      <c r="B13" s="54"/>
      <c r="C13" s="55"/>
      <c r="D13" s="55"/>
      <c r="E13" s="55"/>
      <c r="F13" s="56"/>
      <c r="G13" s="48"/>
      <c r="H13" s="48"/>
      <c r="I13" s="48"/>
      <c r="J13" s="48"/>
      <c r="K13" s="48"/>
      <c r="L13" s="48"/>
      <c r="M13" s="48"/>
      <c r="N13" s="48"/>
      <c r="O13" s="48"/>
      <c r="P13" s="48"/>
    </row>
    <row r="14" spans="1:16" ht="14.25" thickBot="1" x14ac:dyDescent="0.45">
      <c r="A14" s="48"/>
      <c r="B14" s="48"/>
      <c r="C14" s="48"/>
      <c r="D14" s="48"/>
      <c r="E14" s="48"/>
      <c r="F14" s="48"/>
      <c r="G14" s="48"/>
      <c r="H14" s="48"/>
      <c r="I14" s="48"/>
      <c r="J14" s="48"/>
      <c r="K14" s="48"/>
      <c r="L14" s="48"/>
      <c r="M14" s="48"/>
      <c r="N14" s="48"/>
      <c r="O14" s="48"/>
      <c r="P14" s="48"/>
    </row>
    <row r="15" spans="1:16" x14ac:dyDescent="0.4">
      <c r="A15" s="48"/>
      <c r="B15" s="49"/>
      <c r="C15" s="50" t="s">
        <v>268</v>
      </c>
      <c r="D15" s="50"/>
      <c r="E15" s="50"/>
      <c r="F15" s="51"/>
      <c r="G15" s="48"/>
      <c r="H15" s="48"/>
      <c r="I15" s="48"/>
      <c r="J15" s="48"/>
      <c r="K15" s="48"/>
      <c r="L15" s="48"/>
      <c r="M15" s="48"/>
      <c r="N15" s="48"/>
      <c r="O15" s="48"/>
      <c r="P15" s="48"/>
    </row>
    <row r="16" spans="1:16" x14ac:dyDescent="0.4">
      <c r="A16" s="48"/>
      <c r="B16" s="52"/>
      <c r="C16" s="57"/>
      <c r="D16" s="57"/>
      <c r="E16" s="57"/>
      <c r="F16" s="53"/>
      <c r="G16" s="48"/>
      <c r="H16" s="48"/>
      <c r="I16" s="48"/>
      <c r="J16" s="48"/>
      <c r="K16" s="48"/>
      <c r="L16" s="48"/>
      <c r="M16" s="48"/>
      <c r="N16" s="48"/>
      <c r="O16" s="48"/>
      <c r="P16" s="48"/>
    </row>
    <row r="17" spans="1:16" x14ac:dyDescent="0.4">
      <c r="A17" s="48"/>
      <c r="B17" s="52"/>
      <c r="C17" s="57" t="s">
        <v>194</v>
      </c>
      <c r="D17" s="57"/>
      <c r="E17" s="57" t="s">
        <v>197</v>
      </c>
      <c r="F17" s="53"/>
      <c r="G17" s="48"/>
      <c r="H17" s="48"/>
      <c r="I17" s="48"/>
      <c r="J17" s="48"/>
      <c r="K17" s="48"/>
      <c r="L17" s="48"/>
      <c r="M17" s="48"/>
      <c r="N17" s="48"/>
      <c r="O17" s="48"/>
      <c r="P17" s="48"/>
    </row>
    <row r="18" spans="1:16" x14ac:dyDescent="0.4">
      <c r="A18" s="48"/>
      <c r="B18" s="52"/>
      <c r="C18" s="58"/>
      <c r="D18" s="57"/>
      <c r="E18" s="58"/>
      <c r="F18" s="53"/>
      <c r="G18" s="48"/>
      <c r="H18" s="48"/>
      <c r="I18" s="48"/>
      <c r="J18" s="48"/>
      <c r="K18" s="48"/>
      <c r="L18" s="48"/>
      <c r="M18" s="48"/>
      <c r="N18" s="48"/>
      <c r="O18" s="48"/>
      <c r="P18" s="48"/>
    </row>
    <row r="19" spans="1:16" x14ac:dyDescent="0.4">
      <c r="A19" s="48"/>
      <c r="B19" s="52"/>
      <c r="C19" s="57"/>
      <c r="D19" s="57"/>
      <c r="E19" s="57"/>
      <c r="F19" s="53"/>
      <c r="G19" s="48"/>
      <c r="H19" s="48"/>
      <c r="I19" s="48"/>
      <c r="J19" s="48"/>
      <c r="K19" s="48"/>
      <c r="L19" s="48"/>
      <c r="M19" s="48"/>
      <c r="N19" s="48"/>
      <c r="O19" s="48"/>
      <c r="P19" s="48"/>
    </row>
    <row r="20" spans="1:16" ht="14.25" thickBot="1" x14ac:dyDescent="0.45">
      <c r="A20" s="48"/>
      <c r="B20" s="54"/>
      <c r="C20" s="55"/>
      <c r="D20" s="55"/>
      <c r="E20" s="55"/>
      <c r="F20" s="56"/>
      <c r="G20" s="48"/>
      <c r="H20" s="48"/>
      <c r="I20" s="48"/>
      <c r="J20" s="48"/>
      <c r="K20" s="48"/>
      <c r="L20" s="48"/>
      <c r="M20" s="48"/>
      <c r="N20" s="48"/>
      <c r="O20" s="48"/>
      <c r="P20" s="48"/>
    </row>
    <row r="21" spans="1:16" x14ac:dyDescent="0.4">
      <c r="A21" s="48"/>
      <c r="B21" s="48"/>
      <c r="C21" s="48"/>
      <c r="D21" s="48"/>
      <c r="E21" s="48"/>
      <c r="F21" s="48"/>
      <c r="G21" s="48"/>
      <c r="H21" s="48"/>
      <c r="I21" s="48"/>
      <c r="J21" s="48"/>
      <c r="K21" s="48"/>
      <c r="L21" s="48"/>
      <c r="M21" s="48"/>
      <c r="N21" s="48"/>
      <c r="O21" s="48"/>
      <c r="P21" s="48"/>
    </row>
    <row r="22" spans="1:16" x14ac:dyDescent="0.4">
      <c r="A22" s="48"/>
      <c r="B22" s="48"/>
      <c r="C22" s="48"/>
      <c r="D22" s="48"/>
      <c r="E22" s="48"/>
      <c r="F22" s="48"/>
      <c r="G22" s="48"/>
      <c r="H22" s="48"/>
      <c r="I22" s="48"/>
      <c r="J22" s="48"/>
      <c r="K22" s="48"/>
      <c r="L22" s="48"/>
      <c r="M22" s="48"/>
      <c r="N22" s="48"/>
      <c r="O22" s="48"/>
      <c r="P22" s="48"/>
    </row>
    <row r="23" spans="1:16" x14ac:dyDescent="0.4">
      <c r="A23" s="48"/>
      <c r="B23" s="48"/>
      <c r="C23" s="48"/>
      <c r="D23" s="48"/>
      <c r="E23" s="48"/>
      <c r="F23" s="48"/>
      <c r="G23" s="48"/>
      <c r="H23" s="48"/>
      <c r="I23" s="48"/>
      <c r="J23" s="48"/>
      <c r="K23" s="48"/>
      <c r="L23" s="48"/>
      <c r="M23" s="48"/>
      <c r="N23" s="48"/>
      <c r="O23" s="48"/>
      <c r="P23" s="48"/>
    </row>
    <row r="24" spans="1:16" x14ac:dyDescent="0.4">
      <c r="A24" s="48"/>
      <c r="B24" s="48"/>
      <c r="C24" s="48"/>
      <c r="D24" s="48"/>
      <c r="E24" s="48"/>
      <c r="F24" s="48"/>
      <c r="G24" s="48"/>
      <c r="H24" s="48"/>
      <c r="I24" s="48"/>
      <c r="J24" s="48"/>
      <c r="K24" s="48"/>
      <c r="L24" s="48"/>
      <c r="M24" s="48"/>
      <c r="N24" s="48"/>
      <c r="O24" s="48"/>
      <c r="P24" s="48"/>
    </row>
    <row r="25" spans="1:16" x14ac:dyDescent="0.4">
      <c r="A25" s="48"/>
      <c r="B25" s="48"/>
      <c r="C25" s="48"/>
      <c r="D25" s="48"/>
      <c r="E25" s="48"/>
      <c r="F25" s="48"/>
      <c r="G25" s="48"/>
      <c r="H25" s="48"/>
      <c r="I25" s="48"/>
      <c r="J25" s="48"/>
      <c r="K25" s="48"/>
      <c r="L25" s="48"/>
      <c r="M25" s="48"/>
      <c r="N25" s="48"/>
      <c r="O25" s="48"/>
      <c r="P25" s="48"/>
    </row>
    <row r="26" spans="1:16" x14ac:dyDescent="0.4">
      <c r="A26" s="48"/>
      <c r="B26" s="48"/>
      <c r="C26" s="48"/>
      <c r="D26" s="48"/>
      <c r="E26" s="48"/>
      <c r="F26" s="48"/>
      <c r="G26" s="48"/>
      <c r="H26" s="48"/>
      <c r="I26" s="48"/>
      <c r="J26" s="48"/>
      <c r="K26" s="48"/>
      <c r="L26" s="48"/>
      <c r="M26" s="48"/>
      <c r="N26" s="48"/>
      <c r="O26" s="48"/>
      <c r="P26" s="48"/>
    </row>
    <row r="27" spans="1:16" x14ac:dyDescent="0.4">
      <c r="A27" s="48"/>
      <c r="B27" s="48"/>
      <c r="C27" s="48"/>
      <c r="D27" s="48"/>
      <c r="E27" s="48"/>
      <c r="F27" s="48"/>
      <c r="G27" s="48"/>
      <c r="H27" s="48"/>
      <c r="I27" s="48"/>
      <c r="J27" s="48"/>
      <c r="K27" s="48"/>
      <c r="L27" s="48"/>
      <c r="M27" s="48"/>
      <c r="N27" s="48"/>
      <c r="O27" s="48"/>
      <c r="P27" s="48"/>
    </row>
    <row r="28" spans="1:16" x14ac:dyDescent="0.4">
      <c r="A28" s="48"/>
      <c r="B28" s="48"/>
      <c r="C28" s="48"/>
      <c r="D28" s="48"/>
      <c r="E28" s="48"/>
      <c r="F28" s="48"/>
      <c r="G28" s="48"/>
      <c r="H28" s="48"/>
      <c r="I28" s="48"/>
      <c r="J28" s="48"/>
      <c r="K28" s="48"/>
      <c r="L28" s="48"/>
      <c r="M28" s="48"/>
      <c r="N28" s="48"/>
      <c r="O28" s="48"/>
      <c r="P28" s="48"/>
    </row>
    <row r="29" spans="1:16" x14ac:dyDescent="0.4">
      <c r="A29" s="48"/>
      <c r="B29" s="48"/>
      <c r="C29" s="48"/>
      <c r="D29" s="48"/>
      <c r="E29" s="48"/>
      <c r="F29" s="48"/>
      <c r="G29" s="48"/>
      <c r="H29" s="48"/>
      <c r="I29" s="48"/>
      <c r="J29" s="48"/>
      <c r="K29" s="48"/>
      <c r="L29" s="48"/>
      <c r="M29" s="48"/>
      <c r="N29" s="48"/>
      <c r="O29" s="48"/>
      <c r="P29" s="48"/>
    </row>
    <row r="30" spans="1:16" x14ac:dyDescent="0.4">
      <c r="A30" s="48"/>
      <c r="B30" s="48"/>
      <c r="C30" s="48"/>
      <c r="D30" s="48"/>
      <c r="E30" s="48"/>
      <c r="F30" s="48"/>
      <c r="G30" s="48"/>
      <c r="H30" s="48"/>
      <c r="I30" s="48"/>
      <c r="J30" s="48"/>
      <c r="K30" s="48"/>
      <c r="L30" s="48"/>
      <c r="M30" s="48"/>
      <c r="N30" s="48"/>
      <c r="O30" s="48"/>
      <c r="P30" s="48"/>
    </row>
    <row r="31" spans="1:16" x14ac:dyDescent="0.4">
      <c r="A31" s="48"/>
      <c r="B31" s="48"/>
      <c r="C31" s="48"/>
      <c r="D31" s="48"/>
      <c r="E31" s="48"/>
      <c r="F31" s="48"/>
      <c r="G31" s="48"/>
      <c r="H31" s="48"/>
      <c r="I31" s="48"/>
      <c r="J31" s="48"/>
      <c r="K31" s="48"/>
      <c r="L31" s="48"/>
      <c r="M31" s="48"/>
      <c r="N31" s="48"/>
      <c r="O31" s="48"/>
      <c r="P31" s="48"/>
    </row>
    <row r="32" spans="1:16" x14ac:dyDescent="0.4">
      <c r="A32" s="48"/>
      <c r="B32" s="48"/>
      <c r="C32" s="48"/>
      <c r="D32" s="48"/>
      <c r="E32" s="48"/>
      <c r="F32" s="48"/>
      <c r="G32" s="48"/>
      <c r="H32" s="48"/>
      <c r="I32" s="48"/>
      <c r="J32" s="48"/>
      <c r="K32" s="48"/>
      <c r="L32" s="48"/>
      <c r="M32" s="48"/>
      <c r="N32" s="48"/>
      <c r="O32" s="48"/>
      <c r="P32" s="48"/>
    </row>
    <row r="33" spans="1:16" x14ac:dyDescent="0.4">
      <c r="A33" s="48"/>
      <c r="B33" s="48"/>
      <c r="C33" s="48"/>
      <c r="D33" s="48"/>
      <c r="E33" s="48"/>
      <c r="F33" s="48"/>
      <c r="G33" s="48"/>
      <c r="H33" s="48"/>
      <c r="I33" s="48"/>
      <c r="J33" s="48"/>
      <c r="K33" s="48"/>
      <c r="L33" s="48"/>
      <c r="M33" s="48"/>
      <c r="N33" s="48"/>
      <c r="O33" s="48"/>
      <c r="P33" s="48"/>
    </row>
    <row r="34" spans="1:16" x14ac:dyDescent="0.4">
      <c r="A34" s="48"/>
      <c r="B34" s="48"/>
      <c r="C34" s="48"/>
      <c r="D34" s="48"/>
      <c r="E34" s="48"/>
      <c r="F34" s="48"/>
      <c r="G34" s="48"/>
      <c r="H34" s="48"/>
      <c r="I34" s="48"/>
      <c r="J34" s="48"/>
      <c r="K34" s="48"/>
      <c r="L34" s="48"/>
      <c r="M34" s="48"/>
      <c r="N34" s="48"/>
      <c r="O34" s="48"/>
      <c r="P34" s="48"/>
    </row>
    <row r="35" spans="1:16" x14ac:dyDescent="0.4">
      <c r="A35" s="48"/>
      <c r="B35" s="48"/>
      <c r="C35" s="48"/>
      <c r="D35" s="48"/>
      <c r="E35" s="48"/>
      <c r="F35" s="48"/>
      <c r="G35" s="48"/>
      <c r="H35" s="48"/>
      <c r="I35" s="48"/>
      <c r="J35" s="48"/>
      <c r="K35" s="48"/>
      <c r="L35" s="48"/>
      <c r="M35" s="48"/>
      <c r="N35" s="48"/>
      <c r="O35" s="48"/>
      <c r="P35" s="48"/>
    </row>
    <row r="36" spans="1:16" x14ac:dyDescent="0.4">
      <c r="A36" s="48"/>
      <c r="B36" s="48"/>
      <c r="C36" s="48"/>
      <c r="D36" s="48"/>
      <c r="E36" s="48"/>
      <c r="F36" s="48"/>
      <c r="G36" s="48"/>
      <c r="H36" s="48"/>
      <c r="I36" s="48"/>
      <c r="J36" s="48"/>
      <c r="K36" s="48"/>
      <c r="L36" s="48"/>
      <c r="M36" s="48"/>
      <c r="N36" s="48"/>
      <c r="O36" s="48"/>
      <c r="P36" s="48"/>
    </row>
    <row r="37" spans="1:16" x14ac:dyDescent="0.4">
      <c r="A37" s="48"/>
      <c r="B37" s="48"/>
      <c r="C37" s="48"/>
      <c r="D37" s="48"/>
      <c r="E37" s="48"/>
      <c r="F37" s="48"/>
      <c r="G37" s="48"/>
      <c r="H37" s="48"/>
      <c r="I37" s="48"/>
      <c r="J37" s="48"/>
      <c r="K37" s="48"/>
      <c r="L37" s="48"/>
      <c r="M37" s="48"/>
      <c r="N37" s="48"/>
      <c r="O37" s="48"/>
      <c r="P37" s="48"/>
    </row>
    <row r="38" spans="1:16" x14ac:dyDescent="0.4">
      <c r="A38" s="48"/>
      <c r="B38" s="48"/>
      <c r="C38" s="48"/>
      <c r="D38" s="48"/>
      <c r="E38" s="48"/>
      <c r="F38" s="48"/>
      <c r="G38" s="48"/>
      <c r="H38" s="48"/>
      <c r="I38" s="48"/>
      <c r="J38" s="48"/>
      <c r="K38" s="48"/>
      <c r="L38" s="48"/>
      <c r="M38" s="48"/>
      <c r="N38" s="48"/>
      <c r="O38" s="48"/>
      <c r="P38" s="48"/>
    </row>
    <row r="39" spans="1:16" x14ac:dyDescent="0.4">
      <c r="A39" s="48"/>
      <c r="B39" s="48"/>
      <c r="C39" s="48"/>
      <c r="D39" s="48"/>
      <c r="E39" s="48"/>
      <c r="F39" s="48"/>
      <c r="G39" s="48"/>
      <c r="H39" s="48"/>
      <c r="I39" s="48"/>
      <c r="J39" s="48"/>
      <c r="K39" s="48"/>
      <c r="L39" s="48"/>
      <c r="M39" s="48"/>
      <c r="N39" s="48"/>
      <c r="O39" s="48"/>
      <c r="P39" s="48"/>
    </row>
    <row r="40" spans="1:16" x14ac:dyDescent="0.4">
      <c r="A40" s="48"/>
      <c r="B40" s="48"/>
      <c r="C40" s="48"/>
      <c r="D40" s="48"/>
      <c r="E40" s="48"/>
      <c r="F40" s="48"/>
      <c r="G40" s="48"/>
      <c r="H40" s="48"/>
      <c r="I40" s="48"/>
      <c r="J40" s="48"/>
      <c r="K40" s="48"/>
      <c r="L40" s="48"/>
      <c r="M40" s="48"/>
      <c r="N40" s="48"/>
      <c r="O40" s="48"/>
      <c r="P40" s="48"/>
    </row>
    <row r="41" spans="1:16" x14ac:dyDescent="0.4">
      <c r="A41" s="48"/>
      <c r="B41" s="48"/>
      <c r="C41" s="48"/>
      <c r="D41" s="48"/>
      <c r="E41" s="48"/>
      <c r="F41" s="48"/>
      <c r="G41" s="48"/>
      <c r="H41" s="48"/>
      <c r="I41" s="48"/>
      <c r="J41" s="48"/>
      <c r="K41" s="48"/>
      <c r="L41" s="48"/>
      <c r="M41" s="48"/>
      <c r="N41" s="48"/>
      <c r="O41" s="48"/>
      <c r="P41" s="48"/>
    </row>
    <row r="42" spans="1:16" x14ac:dyDescent="0.4">
      <c r="A42" s="48"/>
      <c r="B42" s="48"/>
      <c r="C42" s="48"/>
      <c r="D42" s="48"/>
      <c r="E42" s="48"/>
      <c r="F42" s="48"/>
      <c r="G42" s="48"/>
      <c r="H42" s="48"/>
      <c r="I42" s="48"/>
      <c r="J42" s="48"/>
      <c r="K42" s="48"/>
      <c r="L42" s="48"/>
      <c r="M42" s="48"/>
      <c r="N42" s="48"/>
      <c r="O42" s="48"/>
      <c r="P42" s="48"/>
    </row>
    <row r="43" spans="1:16" x14ac:dyDescent="0.4">
      <c r="A43" s="48"/>
      <c r="B43" s="48"/>
      <c r="C43" s="48"/>
      <c r="D43" s="48"/>
      <c r="E43" s="48"/>
      <c r="F43" s="48"/>
      <c r="G43" s="48"/>
      <c r="H43" s="48"/>
      <c r="I43" s="48"/>
      <c r="J43" s="48"/>
      <c r="K43" s="48"/>
      <c r="L43" s="48"/>
      <c r="M43" s="48"/>
      <c r="N43" s="48"/>
      <c r="O43" s="48"/>
      <c r="P43" s="48"/>
    </row>
    <row r="44" spans="1:16" x14ac:dyDescent="0.4">
      <c r="A44" s="48"/>
      <c r="B44" s="48"/>
      <c r="C44" s="48"/>
      <c r="D44" s="48"/>
      <c r="E44" s="48"/>
      <c r="F44" s="48"/>
      <c r="G44" s="48"/>
      <c r="H44" s="48"/>
      <c r="I44" s="48"/>
      <c r="J44" s="48"/>
      <c r="K44" s="48"/>
      <c r="L44" s="48"/>
      <c r="M44" s="48"/>
      <c r="N44" s="48"/>
      <c r="O44" s="48"/>
      <c r="P44" s="48"/>
    </row>
    <row r="45" spans="1:16" x14ac:dyDescent="0.4">
      <c r="A45" s="48"/>
      <c r="B45" s="48"/>
      <c r="C45" s="48"/>
      <c r="D45" s="48"/>
      <c r="E45" s="48"/>
      <c r="F45" s="48"/>
      <c r="G45" s="48"/>
      <c r="H45" s="48"/>
      <c r="I45" s="48"/>
      <c r="J45" s="48"/>
      <c r="K45" s="48"/>
      <c r="L45" s="48"/>
      <c r="M45" s="48"/>
      <c r="N45" s="48"/>
      <c r="O45" s="48"/>
      <c r="P45" s="48"/>
    </row>
    <row r="46" spans="1:16" x14ac:dyDescent="0.4">
      <c r="A46" s="48"/>
      <c r="B46" s="48"/>
      <c r="C46" s="48"/>
      <c r="D46" s="48"/>
      <c r="E46" s="48"/>
      <c r="F46" s="48"/>
      <c r="G46" s="48"/>
      <c r="H46" s="48"/>
      <c r="I46" s="48"/>
      <c r="J46" s="48"/>
      <c r="K46" s="48"/>
      <c r="L46" s="48"/>
      <c r="M46" s="48"/>
      <c r="N46" s="48"/>
      <c r="O46" s="48"/>
      <c r="P46" s="48"/>
    </row>
    <row r="47" spans="1:16" x14ac:dyDescent="0.4">
      <c r="A47" s="48"/>
      <c r="B47" s="48"/>
      <c r="C47" s="48"/>
      <c r="D47" s="48"/>
      <c r="E47" s="48"/>
      <c r="F47" s="48"/>
      <c r="G47" s="48"/>
      <c r="H47" s="48"/>
      <c r="I47" s="48"/>
      <c r="J47" s="48"/>
      <c r="K47" s="48"/>
      <c r="L47" s="48"/>
      <c r="M47" s="48"/>
      <c r="N47" s="48"/>
      <c r="O47" s="48"/>
      <c r="P47" s="48"/>
    </row>
    <row r="48" spans="1:16" x14ac:dyDescent="0.4">
      <c r="A48" s="48"/>
      <c r="B48" s="48"/>
      <c r="C48" s="48"/>
      <c r="D48" s="48"/>
      <c r="E48" s="48"/>
      <c r="F48" s="48"/>
      <c r="G48" s="48"/>
      <c r="H48" s="48"/>
      <c r="I48" s="48"/>
      <c r="J48" s="48"/>
      <c r="K48" s="48"/>
      <c r="L48" s="48"/>
      <c r="M48" s="48"/>
      <c r="N48" s="48"/>
      <c r="O48" s="48"/>
      <c r="P48" s="48"/>
    </row>
    <row r="49" spans="1:16" x14ac:dyDescent="0.4">
      <c r="A49" s="48"/>
      <c r="B49" s="48"/>
      <c r="C49" s="48"/>
      <c r="D49" s="48"/>
      <c r="E49" s="48"/>
      <c r="F49" s="48"/>
      <c r="G49" s="48"/>
      <c r="H49" s="48"/>
      <c r="I49" s="48"/>
      <c r="J49" s="48"/>
      <c r="K49" s="48"/>
      <c r="L49" s="48"/>
      <c r="M49" s="48"/>
      <c r="N49" s="48"/>
      <c r="O49" s="48"/>
      <c r="P49" s="48"/>
    </row>
    <row r="50" spans="1:16" x14ac:dyDescent="0.4">
      <c r="A50" s="48"/>
      <c r="B50" s="48"/>
      <c r="C50" s="48"/>
      <c r="D50" s="48"/>
      <c r="E50" s="48"/>
      <c r="F50" s="48"/>
      <c r="G50" s="48"/>
      <c r="H50" s="48"/>
      <c r="I50" s="48"/>
      <c r="J50" s="48"/>
      <c r="K50" s="48"/>
      <c r="L50" s="48"/>
      <c r="M50" s="48"/>
      <c r="N50" s="48"/>
      <c r="O50" s="48"/>
      <c r="P50" s="48"/>
    </row>
    <row r="51" spans="1:16" x14ac:dyDescent="0.4">
      <c r="A51" s="48"/>
      <c r="B51" s="48"/>
      <c r="C51" s="48"/>
      <c r="D51" s="48"/>
      <c r="E51" s="48"/>
      <c r="F51" s="48"/>
      <c r="G51" s="48"/>
      <c r="H51" s="48"/>
      <c r="I51" s="48"/>
      <c r="J51" s="48"/>
      <c r="K51" s="48"/>
      <c r="L51" s="48"/>
      <c r="M51" s="48"/>
      <c r="N51" s="48"/>
      <c r="O51" s="48"/>
      <c r="P51" s="48"/>
    </row>
    <row r="52" spans="1:16" x14ac:dyDescent="0.4">
      <c r="A52" s="48"/>
      <c r="B52" s="48"/>
      <c r="C52" s="48"/>
      <c r="D52" s="48"/>
      <c r="E52" s="48"/>
      <c r="F52" s="48"/>
      <c r="G52" s="48"/>
      <c r="H52" s="48"/>
      <c r="I52" s="48"/>
      <c r="J52" s="48"/>
      <c r="K52" s="48"/>
      <c r="L52" s="48"/>
      <c r="M52" s="48"/>
      <c r="N52" s="48"/>
      <c r="O52" s="48"/>
      <c r="P52" s="48"/>
    </row>
    <row r="53" spans="1:16" x14ac:dyDescent="0.4">
      <c r="A53" s="48"/>
      <c r="B53" s="48"/>
      <c r="C53" s="48"/>
      <c r="D53" s="48"/>
      <c r="E53" s="48"/>
      <c r="F53" s="48"/>
      <c r="G53" s="48"/>
      <c r="H53" s="48"/>
      <c r="I53" s="48"/>
      <c r="J53" s="48"/>
      <c r="K53" s="48"/>
      <c r="L53" s="48"/>
      <c r="M53" s="48"/>
      <c r="N53" s="48"/>
      <c r="O53" s="48"/>
      <c r="P53" s="48"/>
    </row>
    <row r="54" spans="1:16" x14ac:dyDescent="0.4">
      <c r="A54" s="48"/>
      <c r="B54" s="48"/>
      <c r="C54" s="48"/>
      <c r="D54" s="48"/>
      <c r="E54" s="48"/>
      <c r="F54" s="48"/>
      <c r="G54" s="48"/>
      <c r="H54" s="48"/>
      <c r="I54" s="48"/>
      <c r="J54" s="48"/>
      <c r="K54" s="48"/>
      <c r="L54" s="48"/>
      <c r="M54" s="48"/>
      <c r="N54" s="48"/>
      <c r="O54" s="48"/>
      <c r="P54" s="48"/>
    </row>
    <row r="55" spans="1:16" x14ac:dyDescent="0.4">
      <c r="A55" s="48"/>
      <c r="B55" s="48"/>
      <c r="C55" s="48"/>
      <c r="D55" s="48"/>
      <c r="E55" s="48"/>
      <c r="F55" s="48"/>
      <c r="G55" s="48"/>
      <c r="H55" s="48"/>
      <c r="I55" s="48"/>
      <c r="J55" s="48"/>
      <c r="K55" s="48"/>
      <c r="L55" s="48"/>
      <c r="M55" s="48"/>
      <c r="N55" s="48"/>
      <c r="O55" s="48"/>
      <c r="P55" s="48"/>
    </row>
    <row r="56" spans="1:16" x14ac:dyDescent="0.4">
      <c r="A56" s="48"/>
      <c r="B56" s="48"/>
      <c r="C56" s="48"/>
      <c r="D56" s="48"/>
      <c r="E56" s="48"/>
      <c r="F56" s="48"/>
      <c r="G56" s="48"/>
      <c r="H56" s="48"/>
      <c r="I56" s="48"/>
      <c r="J56" s="48"/>
      <c r="K56" s="48"/>
      <c r="L56" s="48"/>
      <c r="M56" s="48"/>
      <c r="N56" s="48"/>
      <c r="O56" s="48"/>
      <c r="P56" s="48"/>
    </row>
    <row r="57" spans="1:16" x14ac:dyDescent="0.4">
      <c r="A57" s="48"/>
      <c r="B57" s="48"/>
      <c r="C57" s="48"/>
      <c r="D57" s="48"/>
      <c r="E57" s="48"/>
      <c r="F57" s="48"/>
      <c r="G57" s="48"/>
      <c r="H57" s="48"/>
      <c r="I57" s="48"/>
      <c r="J57" s="48"/>
      <c r="K57" s="48"/>
      <c r="L57" s="48"/>
      <c r="M57" s="48"/>
      <c r="N57" s="48"/>
      <c r="O57" s="48"/>
      <c r="P57" s="48"/>
    </row>
    <row r="58" spans="1:16" x14ac:dyDescent="0.4">
      <c r="A58" s="48"/>
      <c r="B58" s="48"/>
      <c r="C58" s="48"/>
      <c r="D58" s="48"/>
      <c r="E58" s="48"/>
      <c r="F58" s="48"/>
      <c r="G58" s="48"/>
      <c r="H58" s="48"/>
      <c r="I58" s="48"/>
      <c r="J58" s="48"/>
      <c r="K58" s="48"/>
      <c r="L58" s="48"/>
      <c r="M58" s="48"/>
      <c r="N58" s="48"/>
      <c r="O58" s="48"/>
      <c r="P58" s="48"/>
    </row>
    <row r="59" spans="1:16" x14ac:dyDescent="0.4">
      <c r="A59" s="48"/>
      <c r="B59" s="48"/>
      <c r="C59" s="48"/>
      <c r="D59" s="48"/>
      <c r="E59" s="48"/>
      <c r="F59" s="48"/>
      <c r="G59" s="48"/>
      <c r="H59" s="48"/>
      <c r="I59" s="48"/>
      <c r="J59" s="48"/>
      <c r="K59" s="48"/>
      <c r="L59" s="48"/>
      <c r="M59" s="48"/>
      <c r="N59" s="48"/>
      <c r="O59" s="48"/>
      <c r="P59" s="48"/>
    </row>
    <row r="60" spans="1:16" x14ac:dyDescent="0.4">
      <c r="A60" s="48"/>
      <c r="B60" s="48"/>
      <c r="C60" s="48"/>
      <c r="D60" s="48"/>
      <c r="E60" s="48"/>
      <c r="F60" s="48"/>
      <c r="G60" s="48"/>
      <c r="H60" s="48"/>
      <c r="I60" s="48"/>
      <c r="J60" s="48"/>
      <c r="K60" s="48"/>
      <c r="L60" s="48"/>
      <c r="M60" s="48"/>
      <c r="N60" s="48"/>
      <c r="O60" s="48"/>
      <c r="P60" s="48"/>
    </row>
    <row r="61" spans="1:16" x14ac:dyDescent="0.4">
      <c r="A61" s="48"/>
      <c r="B61" s="48"/>
      <c r="C61" s="48"/>
      <c r="D61" s="48"/>
      <c r="E61" s="48"/>
      <c r="F61" s="48"/>
      <c r="G61" s="48"/>
      <c r="H61" s="48"/>
      <c r="I61" s="48"/>
      <c r="J61" s="48"/>
      <c r="K61" s="48"/>
      <c r="L61" s="48"/>
      <c r="M61" s="48"/>
      <c r="N61" s="48"/>
      <c r="O61" s="48"/>
      <c r="P61" s="48"/>
    </row>
  </sheetData>
  <mergeCells count="2">
    <mergeCell ref="C4:I4"/>
    <mergeCell ref="C8:E8"/>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A07398B5-B84C-4CBC-85C2-BD546FB32B59}">
          <x14:formula1>
            <xm:f>reference_tables!$D$2:$D$4</xm:f>
          </x14:formula1>
          <xm:sqref>C12</xm:sqref>
        </x14:dataValidation>
        <x14:dataValidation type="list" allowBlank="1" showInputMessage="1" showErrorMessage="1" xr:uid="{61415BC4-6877-4BEF-A0BF-D4E1FEFF031C}">
          <x14:formula1>
            <xm:f>reference_tables!$G$2:$G$3</xm:f>
          </x14:formula1>
          <xm:sqref>C8:E8</xm:sqref>
        </x14:dataValidation>
        <x14:dataValidation type="date" allowBlank="1" showInputMessage="1" showErrorMessage="1" xr:uid="{EFA589B4-F1BC-4DA8-96F7-5D7FD08C3949}">
          <x14:formula1>
            <xm:f>reference_tables!BB2</xm:f>
          </x14:formula1>
          <x14:formula2>
            <xm:f>reference_tables!BB3</xm:f>
          </x14:formula2>
          <xm:sqref>E18</xm:sqref>
        </x14:dataValidation>
        <x14:dataValidation type="date" allowBlank="1" showInputMessage="1" showErrorMessage="1" xr:uid="{74F7629E-F165-4C26-91E3-CDD4D9F3724C}">
          <x14:formula1>
            <xm:f>reference_tables!BB2</xm:f>
          </x14:formula1>
          <x14:formula2>
            <xm:f>reference_tables!BB3</xm:f>
          </x14:formula2>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76111-86A3-44EE-B14F-1BE5EF11BC88}">
  <sheetPr>
    <tabColor theme="9"/>
  </sheetPr>
  <dimension ref="A1:Z102"/>
  <sheetViews>
    <sheetView topLeftCell="N1" zoomScale="80" zoomScaleNormal="80" workbookViewId="0">
      <selection activeCell="T2" sqref="T2"/>
    </sheetView>
  </sheetViews>
  <sheetFormatPr defaultRowHeight="14.25" x14ac:dyDescent="0.45"/>
  <cols>
    <col min="1" max="1" width="43.1328125" customWidth="1"/>
    <col min="2" max="2" width="36.1328125" customWidth="1"/>
    <col min="3" max="3" width="13.9296875" customWidth="1"/>
    <col min="4" max="4" width="55.53125" customWidth="1"/>
    <col min="5" max="5" width="27.6640625" bestFit="1" customWidth="1"/>
    <col min="6" max="6" width="21" customWidth="1"/>
    <col min="7" max="7" width="15" customWidth="1"/>
    <col min="8" max="8" width="12.53125" customWidth="1"/>
    <col min="9" max="9" width="79.86328125" customWidth="1"/>
    <col min="10" max="10" width="18" customWidth="1"/>
    <col min="11" max="11" width="18.86328125" customWidth="1"/>
    <col min="12" max="12" width="16.53125" style="1" bestFit="1" customWidth="1"/>
    <col min="13" max="13" width="14.86328125" customWidth="1"/>
    <col min="14" max="15" width="14" customWidth="1"/>
    <col min="16" max="16" width="14.53125" customWidth="1"/>
    <col min="17" max="17" width="13" customWidth="1"/>
    <col min="18" max="18" width="17.6640625" customWidth="1"/>
    <col min="19" max="21" width="22" customWidth="1"/>
    <col min="22" max="22" width="27.53125" customWidth="1"/>
    <col min="23" max="23" width="20.6640625" customWidth="1"/>
    <col min="24" max="24" width="18.53125" customWidth="1"/>
    <col min="25" max="26" width="11.86328125" customWidth="1"/>
    <col min="27" max="28" width="16.46484375" customWidth="1"/>
    <col min="29" max="34" width="9.1328125" customWidth="1"/>
    <col min="35" max="36" width="9" customWidth="1"/>
  </cols>
  <sheetData>
    <row r="1" spans="1:26" s="11" customFormat="1" ht="26.25" customHeight="1" x14ac:dyDescent="0.7">
      <c r="A1" s="132" t="s">
        <v>531</v>
      </c>
      <c r="B1" s="132"/>
      <c r="C1" s="132"/>
      <c r="D1" s="133"/>
      <c r="E1" s="106"/>
      <c r="F1" s="106"/>
      <c r="G1" s="129" t="s">
        <v>535</v>
      </c>
      <c r="H1" s="130"/>
      <c r="I1" s="130"/>
      <c r="J1" s="131"/>
      <c r="K1" s="134" t="s">
        <v>536</v>
      </c>
      <c r="L1" s="135"/>
      <c r="M1" s="136" t="s">
        <v>537</v>
      </c>
      <c r="N1" s="138"/>
      <c r="O1" s="137"/>
      <c r="P1" s="139" t="s">
        <v>477</v>
      </c>
      <c r="Q1" s="140"/>
      <c r="R1" s="140"/>
      <c r="S1" s="140"/>
      <c r="T1" s="140"/>
      <c r="U1" s="140"/>
      <c r="V1" s="140"/>
      <c r="W1" s="141"/>
      <c r="X1" s="136" t="s">
        <v>538</v>
      </c>
      <c r="Y1" s="137"/>
      <c r="Z1" s="14"/>
    </row>
    <row r="2" spans="1:26" s="1" customFormat="1" ht="53.25" customHeight="1" x14ac:dyDescent="0.45">
      <c r="A2" s="94" t="s">
        <v>532</v>
      </c>
      <c r="B2" s="95" t="s">
        <v>533</v>
      </c>
      <c r="C2" s="95" t="s">
        <v>543</v>
      </c>
      <c r="D2" s="95" t="s">
        <v>534</v>
      </c>
      <c r="E2" s="95" t="s">
        <v>208</v>
      </c>
      <c r="F2" s="95" t="s">
        <v>210</v>
      </c>
      <c r="G2" s="96" t="s">
        <v>213</v>
      </c>
      <c r="H2" s="96" t="s">
        <v>217</v>
      </c>
      <c r="I2" s="97" t="s">
        <v>220</v>
      </c>
      <c r="J2" s="98" t="s">
        <v>222</v>
      </c>
      <c r="K2" s="99" t="s">
        <v>539</v>
      </c>
      <c r="L2" s="99" t="s">
        <v>227</v>
      </c>
      <c r="M2" s="100" t="s">
        <v>230</v>
      </c>
      <c r="N2" s="100" t="s">
        <v>232</v>
      </c>
      <c r="O2" s="100" t="s">
        <v>540</v>
      </c>
      <c r="P2" s="101" t="s">
        <v>237</v>
      </c>
      <c r="Q2" s="101" t="s">
        <v>240</v>
      </c>
      <c r="R2" s="101" t="s">
        <v>243</v>
      </c>
      <c r="S2" s="101" t="s">
        <v>245</v>
      </c>
      <c r="T2" s="101" t="s">
        <v>247</v>
      </c>
      <c r="U2" s="101" t="s">
        <v>249</v>
      </c>
      <c r="V2" s="101" t="s">
        <v>251</v>
      </c>
      <c r="W2" s="101" t="s">
        <v>253</v>
      </c>
      <c r="X2" s="100" t="s">
        <v>256</v>
      </c>
      <c r="Y2" s="100" t="s">
        <v>258</v>
      </c>
      <c r="Z2" s="102" t="s">
        <v>541</v>
      </c>
    </row>
    <row r="3" spans="1:26" s="11" customFormat="1" ht="41.65" x14ac:dyDescent="0.45">
      <c r="A3" s="108"/>
      <c r="B3" s="29"/>
      <c r="C3" s="32"/>
      <c r="D3" s="32"/>
      <c r="E3" s="109"/>
      <c r="F3" s="109"/>
      <c r="G3" s="42" t="str">
        <f>IF(NAPHS_table[[#This Row],[Показатель]]="","",VLOOKUP(NAPHS_table[[#This Row],[Показатель]],Table1[[Показатели]:[area]],2,FALSE)&amp;#REF!&amp;".")</f>
        <v/>
      </c>
      <c r="H3" s="29"/>
      <c r="I3" s="30"/>
      <c r="J3" s="32"/>
      <c r="K3" s="29"/>
      <c r="L3" s="29"/>
      <c r="M3" s="29" t="s">
        <v>24</v>
      </c>
      <c r="N3" s="29" t="s">
        <v>6</v>
      </c>
      <c r="O3" s="29" t="str">
        <f>IF(M3="","",
IF(N3="","",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 s="33">
        <v>44946</v>
      </c>
      <c r="Q3" s="33">
        <v>45129</v>
      </c>
      <c r="R3" s="34">
        <v>100000</v>
      </c>
      <c r="S3" s="29" t="s">
        <v>7</v>
      </c>
      <c r="T3" s="107">
        <v>80000</v>
      </c>
      <c r="U3" s="107"/>
      <c r="V3" s="30" t="s">
        <v>8</v>
      </c>
      <c r="W3" s="31" t="s">
        <v>9</v>
      </c>
      <c r="X3" s="29" t="s">
        <v>10</v>
      </c>
      <c r="Y3" s="29" t="s">
        <v>11</v>
      </c>
      <c r="Z3" s="13">
        <f>_xlfn.IFNA(VLOOKUP(X3,reference_tables!$AE$2:$AF$6,2,FALSE),0%)</f>
        <v>0</v>
      </c>
    </row>
    <row r="4" spans="1:26" s="11" customFormat="1" x14ac:dyDescent="0.4">
      <c r="A4" s="40"/>
      <c r="B4" s="29"/>
      <c r="C4" s="32"/>
      <c r="D4" s="32"/>
      <c r="E4" s="109"/>
      <c r="F4" s="109"/>
      <c r="G4" s="31" t="e">
        <f>VLOOKUP(B4,Table1[[Показатели]:[activtity code]],2,FALSE)&amp;#REF!&amp;"."</f>
        <v>#N/A</v>
      </c>
      <c r="H4" s="29"/>
      <c r="I4" s="30"/>
      <c r="J4" s="32"/>
      <c r="K4" s="29"/>
      <c r="L4" s="29"/>
      <c r="M4" s="29"/>
      <c r="N4" s="29"/>
      <c r="O4" s="29" t="str">
        <f>IF(M4="","",IF(N4="","",IF(M4=reference_tables!$AO$2,IF(НПДБЗ!N4=reference_tables!$AP$2,reference_tables!$AQ$5,reference_tables!$AQ$2),IF(НПДБЗ!N4=reference_tables!$AP$2,reference_tables!$AQ$6,reference_tables!$AQ$3))))</f>
        <v/>
      </c>
      <c r="P4" s="116"/>
      <c r="Q4" s="116"/>
      <c r="R4" s="34"/>
      <c r="S4" s="29"/>
      <c r="T4" s="107"/>
      <c r="U4" s="107"/>
      <c r="V4" s="30"/>
      <c r="W4" s="29"/>
      <c r="X4" s="29"/>
      <c r="Y4" s="29"/>
      <c r="Z4" s="13">
        <f>_xlfn.IFNA(VLOOKUP(X4,reference_tables!$AE$2:$AF$6,2,FALSE),0%)</f>
        <v>0</v>
      </c>
    </row>
    <row r="5" spans="1:26" s="1" customFormat="1" x14ac:dyDescent="0.45">
      <c r="A5" s="40"/>
      <c r="B5" s="29"/>
      <c r="C5" s="32"/>
      <c r="D5" s="32"/>
      <c r="E5" s="109"/>
      <c r="F5" s="109"/>
      <c r="G5" s="42" t="str">
        <f>IF(NAPHS_table[[#This Row],[Показатель]]="","",VLOOKUP(NAPHS_table[[#This Row],[Показатель]],Table1[[Показатели]:[area]],2,FALSE)&amp;#REF!&amp;".")</f>
        <v/>
      </c>
      <c r="H5" s="29"/>
      <c r="I5" s="30"/>
      <c r="J5" s="32"/>
      <c r="K5" s="29"/>
      <c r="L5" s="29"/>
      <c r="M5" s="29"/>
      <c r="N5" s="29"/>
      <c r="O5" s="29" t="str">
        <f>IF(M5="","",
IF(N5="","",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 s="33"/>
      <c r="Q5" s="33"/>
      <c r="R5" s="34"/>
      <c r="S5" s="29"/>
      <c r="T5" s="32"/>
      <c r="U5" s="32"/>
      <c r="V5" s="30"/>
      <c r="W5" s="31"/>
      <c r="X5" s="29"/>
      <c r="Y5" s="29"/>
      <c r="Z5" s="13">
        <f>_xlfn.IFNA(VLOOKUP(X5,reference_tables!$AE$2:$AF$6,2,FALSE),0%)</f>
        <v>0</v>
      </c>
    </row>
    <row r="6" spans="1:26" s="1" customFormat="1" x14ac:dyDescent="0.45">
      <c r="A6" s="40"/>
      <c r="B6" s="29"/>
      <c r="C6" s="32"/>
      <c r="D6" s="32"/>
      <c r="E6" s="109"/>
      <c r="F6" s="109"/>
      <c r="G6" s="42" t="str">
        <f>IF(NAPHS_table[[#This Row],[Показатель]]="","",VLOOKUP(NAPHS_table[[#This Row],[Показатель]],Table1[[Показатели]:[area]],2,FALSE)&amp;#REF!&amp;".")</f>
        <v/>
      </c>
      <c r="H6" s="29"/>
      <c r="I6" s="30"/>
      <c r="J6" s="32"/>
      <c r="K6" s="29"/>
      <c r="L6" s="29"/>
      <c r="M6" s="29"/>
      <c r="N6" s="29"/>
      <c r="O6" s="29" t="str">
        <f>IF(M6="","",
IF(N6="","",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 s="33"/>
      <c r="Q6" s="33"/>
      <c r="R6" s="34"/>
      <c r="S6" s="29"/>
      <c r="T6" s="32"/>
      <c r="U6" s="32"/>
      <c r="V6" s="30"/>
      <c r="W6" s="31"/>
      <c r="X6" s="29"/>
      <c r="Y6" s="29"/>
      <c r="Z6" s="13">
        <f>_xlfn.IFNA(VLOOKUP(X6,reference_tables!$AE$2:$AF$6,2,FALSE),0%)</f>
        <v>0</v>
      </c>
    </row>
    <row r="7" spans="1:26" s="1" customFormat="1" x14ac:dyDescent="0.45">
      <c r="A7" s="40"/>
      <c r="B7" s="29"/>
      <c r="C7" s="32"/>
      <c r="D7" s="32"/>
      <c r="E7" s="109"/>
      <c r="F7" s="109"/>
      <c r="G7" s="42" t="str">
        <f>IF(NAPHS_table[[#This Row],[Показатель]]="","",VLOOKUP(NAPHS_table[[#This Row],[Показатель]],Table1[[Показатели]:[area]],2,FALSE)&amp;#REF!&amp;".")</f>
        <v/>
      </c>
      <c r="H7" s="29"/>
      <c r="I7" s="30"/>
      <c r="J7" s="32"/>
      <c r="K7" s="29"/>
      <c r="L7" s="29"/>
      <c r="M7" s="29"/>
      <c r="N7" s="29"/>
      <c r="O7" s="29" t="str">
        <f>IF(M7="","",
IF(N7="","",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 s="33"/>
      <c r="Q7" s="33"/>
      <c r="R7" s="34"/>
      <c r="S7" s="29"/>
      <c r="T7" s="32"/>
      <c r="U7" s="32"/>
      <c r="V7" s="30"/>
      <c r="W7" s="31"/>
      <c r="X7" s="29"/>
      <c r="Y7" s="29"/>
      <c r="Z7" s="13">
        <f>_xlfn.IFNA(VLOOKUP(X7,reference_tables!$AE$2:$AF$6,2,FALSE),0%)</f>
        <v>0</v>
      </c>
    </row>
    <row r="8" spans="1:26" s="1" customFormat="1" x14ac:dyDescent="0.45">
      <c r="A8" s="40"/>
      <c r="B8" s="29"/>
      <c r="C8" s="32"/>
      <c r="D8" s="32"/>
      <c r="E8" s="109"/>
      <c r="F8" s="109"/>
      <c r="G8" s="42" t="str">
        <f>IF(NAPHS_table[[#This Row],[Показатель]]="","",VLOOKUP(NAPHS_table[[#This Row],[Показатель]],Table1[[Показатели]:[area]],2,FALSE)&amp;#REF!&amp;".")</f>
        <v/>
      </c>
      <c r="H8" s="29"/>
      <c r="I8" s="30"/>
      <c r="J8" s="32"/>
      <c r="K8" s="29"/>
      <c r="L8" s="29"/>
      <c r="M8" s="29"/>
      <c r="N8" s="29"/>
      <c r="O8" s="29" t="str">
        <f>IF(M8="","",
IF(N8="","",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 s="33"/>
      <c r="Q8" s="33"/>
      <c r="R8" s="34"/>
      <c r="S8" s="29"/>
      <c r="T8" s="32"/>
      <c r="U8" s="32"/>
      <c r="V8" s="30"/>
      <c r="W8" s="31"/>
      <c r="X8" s="29"/>
      <c r="Y8" s="29"/>
      <c r="Z8" s="13">
        <f>_xlfn.IFNA(VLOOKUP(X8,reference_tables!$AE$2:$AF$6,2,FALSE),0%)</f>
        <v>0</v>
      </c>
    </row>
    <row r="9" spans="1:26" s="1" customFormat="1" x14ac:dyDescent="0.45">
      <c r="A9" s="40"/>
      <c r="B9" s="29" t="s">
        <v>178</v>
      </c>
      <c r="C9" s="32"/>
      <c r="D9" s="32"/>
      <c r="E9" s="109"/>
      <c r="F9" s="109"/>
      <c r="G9" s="42" t="str">
        <f>IF(NAPHS_table[[#This Row],[Показатель]]="","",VLOOKUP(NAPHS_table[[#This Row],[Показатель]],Table1[[Показатели]:[area]],2,FALSE)&amp;#REF!&amp;".")</f>
        <v/>
      </c>
      <c r="H9" s="29"/>
      <c r="I9" s="30"/>
      <c r="J9" s="32"/>
      <c r="K9" s="29"/>
      <c r="L9" s="29"/>
      <c r="M9" s="29"/>
      <c r="N9" s="29"/>
      <c r="O9" s="29" t="str">
        <f>IF(M9="","",
IF(N9="","",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 s="33"/>
      <c r="Q9" s="33"/>
      <c r="R9" s="34"/>
      <c r="S9" s="29"/>
      <c r="T9" s="32"/>
      <c r="U9" s="32"/>
      <c r="V9" s="30"/>
      <c r="W9" s="31"/>
      <c r="X9" s="29"/>
      <c r="Y9" s="29"/>
      <c r="Z9" s="13">
        <f>_xlfn.IFNA(VLOOKUP(X9,reference_tables!$AE$2:$AF$6,2,FALSE),0%)</f>
        <v>0</v>
      </c>
    </row>
    <row r="10" spans="1:26" s="1" customFormat="1" x14ac:dyDescent="0.45">
      <c r="A10" s="40"/>
      <c r="B10" s="29"/>
      <c r="C10" s="32"/>
      <c r="D10" s="32"/>
      <c r="E10" s="109"/>
      <c r="F10" s="109"/>
      <c r="G10" s="42" t="str">
        <f>IF(NAPHS_table[[#This Row],[Показатель]]="","",VLOOKUP(NAPHS_table[[#This Row],[Показатель]],Table1[[Показатели]:[area]],2,FALSE)&amp;#REF!&amp;".")</f>
        <v/>
      </c>
      <c r="H10" s="29"/>
      <c r="I10" s="30"/>
      <c r="J10" s="32"/>
      <c r="K10" s="29"/>
      <c r="L10" s="29"/>
      <c r="M10" s="29"/>
      <c r="N10" s="29"/>
      <c r="O10" s="29" t="str">
        <f>IF(M10="","",
IF(N10="","",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0" s="33"/>
      <c r="Q10" s="33"/>
      <c r="R10" s="34"/>
      <c r="S10" s="29"/>
      <c r="T10" s="32"/>
      <c r="U10" s="32"/>
      <c r="V10" s="30"/>
      <c r="W10" s="29"/>
      <c r="X10" s="29"/>
      <c r="Y10" s="29"/>
      <c r="Z10" s="13">
        <f>_xlfn.IFNA(VLOOKUP(X10,reference_tables!$AE$2:$AF$6,2,FALSE),0%)</f>
        <v>0</v>
      </c>
    </row>
    <row r="11" spans="1:26" s="1" customFormat="1" x14ac:dyDescent="0.45">
      <c r="A11" s="40"/>
      <c r="B11" s="29"/>
      <c r="C11" s="32"/>
      <c r="D11" s="32"/>
      <c r="E11" s="109"/>
      <c r="F11" s="109"/>
      <c r="G11" s="42" t="str">
        <f>IF(NAPHS_table[[#This Row],[Показатель]]="","",VLOOKUP(NAPHS_table[[#This Row],[Показатель]],Table1[[Показатели]:[area]],2,FALSE)&amp;#REF!&amp;".")</f>
        <v/>
      </c>
      <c r="H11" s="29"/>
      <c r="I11" s="30"/>
      <c r="J11" s="32"/>
      <c r="K11" s="29"/>
      <c r="L11" s="29"/>
      <c r="M11" s="29"/>
      <c r="N11" s="29"/>
      <c r="O11" s="29" t="str">
        <f>IF(M11="","",
IF(N11="","",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1" s="33"/>
      <c r="Q11" s="33"/>
      <c r="R11" s="34"/>
      <c r="S11" s="29"/>
      <c r="T11" s="32"/>
      <c r="U11" s="32"/>
      <c r="V11" s="30"/>
      <c r="W11" s="29"/>
      <c r="X11" s="29"/>
      <c r="Y11" s="29"/>
      <c r="Z11" s="13">
        <f>_xlfn.IFNA(VLOOKUP(X11,reference_tables!$AE$2:$AF$6,2,FALSE),0%)</f>
        <v>0</v>
      </c>
    </row>
    <row r="12" spans="1:26" s="1" customFormat="1" x14ac:dyDescent="0.45">
      <c r="A12" s="40"/>
      <c r="B12" s="29"/>
      <c r="C12" s="32"/>
      <c r="D12" s="32"/>
      <c r="E12" s="109"/>
      <c r="F12" s="109"/>
      <c r="G12" s="42" t="str">
        <f>IF(NAPHS_table[[#This Row],[Показатель]]="","",VLOOKUP(NAPHS_table[[#This Row],[Показатель]],Table1[[Показатели]:[area]],2,FALSE)&amp;#REF!&amp;".")</f>
        <v/>
      </c>
      <c r="H12" s="29"/>
      <c r="I12" s="30"/>
      <c r="J12" s="32"/>
      <c r="K12" s="29"/>
      <c r="L12" s="29"/>
      <c r="M12" s="29"/>
      <c r="N12" s="29"/>
      <c r="O12" s="29" t="str">
        <f>IF(M12="","",
IF(N12="","",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2" s="33"/>
      <c r="Q12" s="33"/>
      <c r="R12" s="34"/>
      <c r="S12" s="29"/>
      <c r="T12" s="32"/>
      <c r="U12" s="32"/>
      <c r="V12" s="30"/>
      <c r="W12" s="29"/>
      <c r="X12" s="29"/>
      <c r="Y12" s="29"/>
      <c r="Z12" s="13">
        <f>_xlfn.IFNA(VLOOKUP(X12,reference_tables!$AE$2:$AF$6,2,FALSE),0%)</f>
        <v>0</v>
      </c>
    </row>
    <row r="13" spans="1:26" s="15" customFormat="1" x14ac:dyDescent="0.45">
      <c r="A13" s="41"/>
      <c r="B13" s="37"/>
      <c r="C13" s="30"/>
      <c r="D13" s="30"/>
      <c r="E13" s="110"/>
      <c r="F13" s="110"/>
      <c r="G13" s="42" t="str">
        <f>IF(NAPHS_table[[#This Row],[Показатель]]="","",VLOOKUP(NAPHS_table[[#This Row],[Показатель]],Table1[[Показатели]:[area]],2,FALSE)&amp;#REF!&amp;".")</f>
        <v/>
      </c>
      <c r="H13" s="37"/>
      <c r="I13" s="30"/>
      <c r="J13" s="30"/>
      <c r="K13" s="37"/>
      <c r="L13" s="37"/>
      <c r="M13" s="37"/>
      <c r="N13" s="37"/>
      <c r="O13" s="29" t="str">
        <f>IF(M13="","",
IF(N13="","",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3" s="33"/>
      <c r="Q13" s="33"/>
      <c r="R13" s="38"/>
      <c r="S13" s="37"/>
      <c r="T13" s="30"/>
      <c r="U13" s="30"/>
      <c r="V13" s="30"/>
      <c r="W13" s="37"/>
      <c r="X13" s="29"/>
      <c r="Y13" s="37"/>
      <c r="Z13" s="39"/>
    </row>
    <row r="14" spans="1:26" s="1" customFormat="1" x14ac:dyDescent="0.45">
      <c r="A14" s="40"/>
      <c r="B14" s="29"/>
      <c r="C14" s="32"/>
      <c r="D14" s="32"/>
      <c r="E14" s="109"/>
      <c r="F14" s="109"/>
      <c r="G14" s="42" t="str">
        <f>IF(NAPHS_table[[#This Row],[Показатель]]="","",VLOOKUP(NAPHS_table[[#This Row],[Показатель]],Table1[[Показатели]:[area]],2,FALSE)&amp;#REF!&amp;".")</f>
        <v/>
      </c>
      <c r="H14" s="29"/>
      <c r="I14" s="30"/>
      <c r="J14" s="32"/>
      <c r="K14" s="29"/>
      <c r="L14" s="29"/>
      <c r="M14" s="29"/>
      <c r="N14" s="29"/>
      <c r="O14" s="29" t="str">
        <f>IF(M14="","",
IF(N14="","",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4" s="33"/>
      <c r="Q14" s="33"/>
      <c r="R14" s="34"/>
      <c r="S14" s="29"/>
      <c r="T14" s="32"/>
      <c r="U14" s="32"/>
      <c r="V14" s="30"/>
      <c r="W14" s="31"/>
      <c r="X14" s="29"/>
      <c r="Y14" s="29"/>
      <c r="Z14" s="13">
        <f>_xlfn.IFNA(VLOOKUP(X14,reference_tables!$AE$2:$AF$6,2,FALSE),0%)</f>
        <v>0</v>
      </c>
    </row>
    <row r="15" spans="1:26" s="1" customFormat="1" x14ac:dyDescent="0.45">
      <c r="A15" s="40"/>
      <c r="B15" s="29"/>
      <c r="C15" s="32"/>
      <c r="D15" s="32"/>
      <c r="E15" s="109"/>
      <c r="F15" s="109"/>
      <c r="G15" s="42" t="str">
        <f>IF(NAPHS_table[[#This Row],[Показатель]]="","",VLOOKUP(NAPHS_table[[#This Row],[Показатель]],Table1[[Показатели]:[area]],2,FALSE)&amp;#REF!&amp;".")</f>
        <v/>
      </c>
      <c r="H15" s="29"/>
      <c r="I15" s="30"/>
      <c r="J15" s="32"/>
      <c r="K15" s="29"/>
      <c r="L15" s="29"/>
      <c r="M15" s="29"/>
      <c r="N15" s="29"/>
      <c r="O15" s="29" t="str">
        <f>IF(M15="","",
IF(N15="","",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5" s="33"/>
      <c r="Q15" s="33"/>
      <c r="R15" s="34"/>
      <c r="S15" s="29"/>
      <c r="T15" s="32"/>
      <c r="U15" s="32"/>
      <c r="V15" s="30"/>
      <c r="W15" s="31"/>
      <c r="X15" s="29"/>
      <c r="Y15" s="29"/>
      <c r="Z15" s="13">
        <f>_xlfn.IFNA(VLOOKUP(X15,reference_tables!$AE$2:$AF$6,2,FALSE),0%)</f>
        <v>0</v>
      </c>
    </row>
    <row r="16" spans="1:26" s="1" customFormat="1" x14ac:dyDescent="0.45">
      <c r="A16" s="40"/>
      <c r="B16" s="29"/>
      <c r="C16" s="32"/>
      <c r="D16" s="32"/>
      <c r="E16" s="109"/>
      <c r="F16" s="109"/>
      <c r="G16" s="42" t="str">
        <f>IF(NAPHS_table[[#This Row],[Показатель]]="","",VLOOKUP(NAPHS_table[[#This Row],[Показатель]],Table1[[Показатели]:[area]],2,FALSE)&amp;#REF!&amp;".")</f>
        <v/>
      </c>
      <c r="H16" s="29"/>
      <c r="I16" s="30"/>
      <c r="J16" s="32"/>
      <c r="K16" s="29"/>
      <c r="L16" s="29"/>
      <c r="M16" s="29"/>
      <c r="N16" s="29"/>
      <c r="O16" s="29" t="str">
        <f>IF(M16="","",
IF(N16="","",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6" s="33"/>
      <c r="Q16" s="33"/>
      <c r="R16" s="34"/>
      <c r="S16" s="29"/>
      <c r="T16" s="32"/>
      <c r="U16" s="32"/>
      <c r="V16" s="30"/>
      <c r="W16" s="31"/>
      <c r="X16" s="29"/>
      <c r="Y16" s="29"/>
      <c r="Z16" s="13">
        <f>_xlfn.IFNA(VLOOKUP(X16,reference_tables!$AE$2:$AF$6,2,FALSE),0%)</f>
        <v>0</v>
      </c>
    </row>
    <row r="17" spans="1:26" s="1" customFormat="1" x14ac:dyDescent="0.45">
      <c r="A17" s="40"/>
      <c r="B17" s="29"/>
      <c r="C17" s="32"/>
      <c r="D17" s="32"/>
      <c r="E17" s="109"/>
      <c r="F17" s="109"/>
      <c r="G17" s="42" t="str">
        <f>IF(NAPHS_table[[#This Row],[Показатель]]="","",VLOOKUP(NAPHS_table[[#This Row],[Показатель]],Table1[[Показатели]:[area]],2,FALSE)&amp;#REF!&amp;".")</f>
        <v/>
      </c>
      <c r="H17" s="29"/>
      <c r="I17" s="30"/>
      <c r="J17" s="32"/>
      <c r="K17" s="29"/>
      <c r="L17" s="29"/>
      <c r="M17" s="29"/>
      <c r="N17" s="29"/>
      <c r="O17" s="29" t="str">
        <f>IF(M17="","",
IF(N17="","",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7" s="33"/>
      <c r="Q17" s="33"/>
      <c r="R17" s="34"/>
      <c r="S17" s="29"/>
      <c r="T17" s="32"/>
      <c r="U17" s="32"/>
      <c r="V17" s="30"/>
      <c r="W17" s="31"/>
      <c r="X17" s="29"/>
      <c r="Y17" s="29"/>
      <c r="Z17" s="13">
        <f>_xlfn.IFNA(VLOOKUP(X17,reference_tables!$AE$2:$AF$6,2,FALSE),0%)</f>
        <v>0</v>
      </c>
    </row>
    <row r="18" spans="1:26" s="1" customFormat="1" x14ac:dyDescent="0.45">
      <c r="A18" s="40"/>
      <c r="B18" s="29"/>
      <c r="C18" s="32"/>
      <c r="D18" s="32"/>
      <c r="E18" s="109"/>
      <c r="F18" s="109"/>
      <c r="G18" s="42" t="str">
        <f>IF(NAPHS_table[[#This Row],[Показатель]]="","",VLOOKUP(NAPHS_table[[#This Row],[Показатель]],Table1[[Показатели]:[area]],2,FALSE)&amp;#REF!&amp;".")</f>
        <v/>
      </c>
      <c r="H18" s="29"/>
      <c r="I18" s="30"/>
      <c r="J18" s="32"/>
      <c r="K18" s="29"/>
      <c r="L18" s="29"/>
      <c r="M18" s="29"/>
      <c r="N18" s="29"/>
      <c r="O18" s="29" t="str">
        <f>IF(M18="","",
IF(N18="","",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8" s="33"/>
      <c r="Q18" s="33"/>
      <c r="R18" s="34"/>
      <c r="S18" s="29"/>
      <c r="T18" s="32"/>
      <c r="U18" s="32"/>
      <c r="V18" s="30"/>
      <c r="W18" s="31"/>
      <c r="X18" s="29"/>
      <c r="Y18" s="29"/>
      <c r="Z18" s="13">
        <f>_xlfn.IFNA(VLOOKUP(X18,reference_tables!$AE$2:$AF$6,2,FALSE),0%)</f>
        <v>0</v>
      </c>
    </row>
    <row r="19" spans="1:26" s="1" customFormat="1" x14ac:dyDescent="0.45">
      <c r="A19" s="40"/>
      <c r="B19" s="29"/>
      <c r="C19" s="32"/>
      <c r="D19" s="32"/>
      <c r="E19" s="109"/>
      <c r="F19" s="109"/>
      <c r="G19" s="42" t="str">
        <f>IF(NAPHS_table[[#This Row],[Показатель]]="","",VLOOKUP(NAPHS_table[[#This Row],[Показатель]],Table1[[Показатели]:[area]],2,FALSE)&amp;#REF!&amp;".")</f>
        <v/>
      </c>
      <c r="H19" s="29"/>
      <c r="I19" s="30"/>
      <c r="J19" s="32"/>
      <c r="K19" s="29"/>
      <c r="L19" s="29"/>
      <c r="M19" s="29"/>
      <c r="N19" s="29"/>
      <c r="O19" s="29" t="str">
        <f>IF(M19="","",
IF(N19="","",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9" s="33"/>
      <c r="Q19" s="33"/>
      <c r="R19" s="34"/>
      <c r="S19" s="29"/>
      <c r="T19" s="32"/>
      <c r="U19" s="32"/>
      <c r="V19" s="30"/>
      <c r="W19" s="31"/>
      <c r="X19" s="29"/>
      <c r="Y19" s="29"/>
      <c r="Z19" s="13">
        <f>_xlfn.IFNA(VLOOKUP(X19,reference_tables!$AE$2:$AF$6,2,FALSE),0%)</f>
        <v>0</v>
      </c>
    </row>
    <row r="20" spans="1:26" s="1" customFormat="1" x14ac:dyDescent="0.45">
      <c r="A20" s="40"/>
      <c r="B20" s="29"/>
      <c r="C20" s="32"/>
      <c r="D20" s="32"/>
      <c r="E20" s="109"/>
      <c r="F20" s="109"/>
      <c r="G20" s="42" t="str">
        <f>IF(NAPHS_table[[#This Row],[Показатель]]="","",VLOOKUP(NAPHS_table[[#This Row],[Показатель]],Table1[[Показатели]:[area]],2,FALSE)&amp;#REF!&amp;".")</f>
        <v/>
      </c>
      <c r="H20" s="29"/>
      <c r="I20" s="30"/>
      <c r="J20" s="32"/>
      <c r="K20" s="29"/>
      <c r="L20" s="29"/>
      <c r="M20" s="29"/>
      <c r="N20" s="29"/>
      <c r="O20" s="29" t="str">
        <f>IF(M20="","",
IF(N20="","",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0" s="33"/>
      <c r="Q20" s="33"/>
      <c r="R20" s="34"/>
      <c r="S20" s="29"/>
      <c r="T20" s="32"/>
      <c r="U20" s="32"/>
      <c r="V20" s="30"/>
      <c r="W20" s="31"/>
      <c r="X20" s="29"/>
      <c r="Y20" s="29"/>
      <c r="Z20" s="13">
        <f>_xlfn.IFNA(VLOOKUP(X20,reference_tables!$AE$2:$AF$6,2,FALSE),0%)</f>
        <v>0</v>
      </c>
    </row>
    <row r="21" spans="1:26" s="1" customFormat="1" x14ac:dyDescent="0.45">
      <c r="A21" s="40"/>
      <c r="B21" s="29"/>
      <c r="C21" s="32"/>
      <c r="D21" s="32"/>
      <c r="E21" s="109"/>
      <c r="F21" s="109"/>
      <c r="G21" s="42" t="str">
        <f>IF(NAPHS_table[[#This Row],[Показатель]]="","",VLOOKUP(NAPHS_table[[#This Row],[Показатель]],Table1[[Показатели]:[area]],2,FALSE)&amp;#REF!&amp;".")</f>
        <v/>
      </c>
      <c r="H21" s="29"/>
      <c r="I21" s="30"/>
      <c r="J21" s="32"/>
      <c r="K21" s="29"/>
      <c r="L21" s="29"/>
      <c r="M21" s="29"/>
      <c r="N21" s="29"/>
      <c r="O21" s="29" t="str">
        <f>IF(M21="","",
IF(N21="","",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1" s="33"/>
      <c r="Q21" s="33"/>
      <c r="R21" s="34"/>
      <c r="S21" s="29"/>
      <c r="T21" s="32"/>
      <c r="U21" s="32"/>
      <c r="V21" s="30"/>
      <c r="W21" s="31"/>
      <c r="X21" s="29"/>
      <c r="Y21" s="29"/>
      <c r="Z21" s="13">
        <f>_xlfn.IFNA(VLOOKUP(X21,reference_tables!$AE$2:$AF$6,2,FALSE),0%)</f>
        <v>0</v>
      </c>
    </row>
    <row r="22" spans="1:26" s="1" customFormat="1" x14ac:dyDescent="0.45">
      <c r="A22" s="40"/>
      <c r="B22" s="29"/>
      <c r="C22" s="32"/>
      <c r="D22" s="32"/>
      <c r="E22" s="109"/>
      <c r="F22" s="109"/>
      <c r="G22" s="42" t="str">
        <f>IF(NAPHS_table[[#This Row],[Показатель]]="","",VLOOKUP(NAPHS_table[[#This Row],[Показатель]],Table1[[Показатели]:[area]],2,FALSE)&amp;#REF!&amp;".")</f>
        <v/>
      </c>
      <c r="H22" s="29"/>
      <c r="I22" s="30"/>
      <c r="J22" s="32"/>
      <c r="K22" s="29"/>
      <c r="L22" s="29"/>
      <c r="M22" s="29"/>
      <c r="N22" s="29"/>
      <c r="O22" s="29" t="str">
        <f>IF(M22="","",
IF(N22="","",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2" s="33"/>
      <c r="Q22" s="33"/>
      <c r="R22" s="34"/>
      <c r="S22" s="29"/>
      <c r="T22" s="32"/>
      <c r="U22" s="32"/>
      <c r="V22" s="30"/>
      <c r="W22" s="31"/>
      <c r="X22" s="29"/>
      <c r="Y22" s="29"/>
      <c r="Z22" s="13">
        <f>_xlfn.IFNA(VLOOKUP(X22,reference_tables!$AE$2:$AF$6,2,FALSE),0%)</f>
        <v>0</v>
      </c>
    </row>
    <row r="23" spans="1:26" s="1" customFormat="1" x14ac:dyDescent="0.45">
      <c r="A23" s="40"/>
      <c r="B23" s="29"/>
      <c r="C23" s="32"/>
      <c r="D23" s="32"/>
      <c r="E23" s="109"/>
      <c r="F23" s="109"/>
      <c r="G23" s="42" t="str">
        <f>IF(NAPHS_table[[#This Row],[Показатель]]="","",VLOOKUP(NAPHS_table[[#This Row],[Показатель]],Table1[[Показатели]:[area]],2,FALSE)&amp;#REF!&amp;".")</f>
        <v/>
      </c>
      <c r="H23" s="29"/>
      <c r="I23" s="30"/>
      <c r="J23" s="32"/>
      <c r="K23" s="35"/>
      <c r="L23" s="29"/>
      <c r="M23" s="29"/>
      <c r="N23" s="29"/>
      <c r="O23" s="29" t="str">
        <f>IF(M23="","",
IF(N23="","",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3" s="33"/>
      <c r="Q23" s="33"/>
      <c r="R23" s="34"/>
      <c r="S23" s="35"/>
      <c r="T23" s="103"/>
      <c r="U23" s="103"/>
      <c r="V23" s="30"/>
      <c r="W23" s="31"/>
      <c r="X23" s="29"/>
      <c r="Y23" s="35"/>
      <c r="Z23" s="13">
        <f>_xlfn.IFNA(VLOOKUP(X23,reference_tables!$AE$2:$AF$6,2,FALSE),0%)</f>
        <v>0</v>
      </c>
    </row>
    <row r="24" spans="1:26" s="1" customFormat="1" x14ac:dyDescent="0.45">
      <c r="A24" s="40"/>
      <c r="B24" s="29"/>
      <c r="C24" s="32"/>
      <c r="D24" s="32"/>
      <c r="E24" s="109"/>
      <c r="F24" s="109"/>
      <c r="G24" s="42" t="str">
        <f>IF(NAPHS_table[[#This Row],[Показатель]]="","",VLOOKUP(NAPHS_table[[#This Row],[Показатель]],Table1[[Показатели]:[area]],2,FALSE)&amp;#REF!&amp;".")</f>
        <v/>
      </c>
      <c r="H24" s="29"/>
      <c r="I24" s="30"/>
      <c r="J24" s="32"/>
      <c r="K24" s="35"/>
      <c r="L24" s="29"/>
      <c r="M24" s="29"/>
      <c r="N24" s="29"/>
      <c r="O24" s="29" t="str">
        <f>IF(M24="","",
IF(N24="","",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4" s="33"/>
      <c r="Q24" s="33"/>
      <c r="R24" s="34"/>
      <c r="S24" s="35"/>
      <c r="T24" s="103"/>
      <c r="U24" s="103"/>
      <c r="V24" s="30"/>
      <c r="W24" s="31"/>
      <c r="X24" s="29"/>
      <c r="Y24" s="35"/>
      <c r="Z24" s="13">
        <f>_xlfn.IFNA(VLOOKUP(X24,reference_tables!$AE$2:$AF$6,2,FALSE),0%)</f>
        <v>0</v>
      </c>
    </row>
    <row r="25" spans="1:26" s="1" customFormat="1" x14ac:dyDescent="0.45">
      <c r="A25" s="40"/>
      <c r="B25" s="29"/>
      <c r="C25" s="32"/>
      <c r="D25" s="32"/>
      <c r="E25" s="109"/>
      <c r="F25" s="109"/>
      <c r="G25" s="42" t="str">
        <f>IF(NAPHS_table[[#This Row],[Показатель]]="","",VLOOKUP(NAPHS_table[[#This Row],[Показатель]],Table1[[Показатели]:[area]],2,FALSE)&amp;#REF!&amp;".")</f>
        <v/>
      </c>
      <c r="H25" s="29"/>
      <c r="I25" s="30"/>
      <c r="J25" s="32"/>
      <c r="K25" s="35"/>
      <c r="L25" s="29"/>
      <c r="M25" s="29"/>
      <c r="N25" s="29"/>
      <c r="O25" s="29" t="str">
        <f>IF(M25="","",
IF(N25="","",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5" s="33"/>
      <c r="Q25" s="33"/>
      <c r="R25" s="34"/>
      <c r="S25" s="35"/>
      <c r="T25" s="103"/>
      <c r="U25" s="103"/>
      <c r="V25" s="30"/>
      <c r="W25" s="31"/>
      <c r="X25" s="29"/>
      <c r="Y25" s="35"/>
      <c r="Z25" s="13">
        <f>_xlfn.IFNA(VLOOKUP(X25,reference_tables!$AE$2:$AF$6,2,FALSE),0%)</f>
        <v>0</v>
      </c>
    </row>
    <row r="26" spans="1:26" s="1" customFormat="1" x14ac:dyDescent="0.45">
      <c r="A26" s="40"/>
      <c r="B26" s="29"/>
      <c r="C26" s="32"/>
      <c r="D26" s="32"/>
      <c r="E26" s="109"/>
      <c r="F26" s="109"/>
      <c r="G26" s="42" t="str">
        <f>IF(NAPHS_table[[#This Row],[Показатель]]="","",VLOOKUP(NAPHS_table[[#This Row],[Показатель]],Table1[[Показатели]:[area]],2,FALSE)&amp;#REF!&amp;".")</f>
        <v/>
      </c>
      <c r="H26" s="29"/>
      <c r="I26" s="30"/>
      <c r="J26" s="32"/>
      <c r="K26" s="35"/>
      <c r="L26" s="29"/>
      <c r="M26" s="29"/>
      <c r="N26" s="29"/>
      <c r="O26" s="29" t="str">
        <f>IF(M26="","",
IF(N26="","",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6" s="33"/>
      <c r="Q26" s="33"/>
      <c r="R26" s="34"/>
      <c r="S26" s="35"/>
      <c r="T26" s="103"/>
      <c r="U26" s="103"/>
      <c r="V26" s="30"/>
      <c r="W26" s="31"/>
      <c r="X26" s="29"/>
      <c r="Y26" s="35"/>
      <c r="Z26" s="13">
        <f>_xlfn.IFNA(VLOOKUP(X26,reference_tables!$AE$2:$AF$6,2,FALSE),0%)</f>
        <v>0</v>
      </c>
    </row>
    <row r="27" spans="1:26" s="15" customFormat="1" x14ac:dyDescent="0.45">
      <c r="A27" s="41"/>
      <c r="B27" s="37"/>
      <c r="C27" s="30"/>
      <c r="D27" s="30"/>
      <c r="E27" s="110"/>
      <c r="F27" s="110"/>
      <c r="G27" s="42" t="str">
        <f>IF(NAPHS_table[[#This Row],[Показатель]]="","",VLOOKUP(NAPHS_table[[#This Row],[Показатель]],Table1[[Показатели]:[area]],2,FALSE)&amp;#REF!&amp;".")</f>
        <v/>
      </c>
      <c r="H27" s="37"/>
      <c r="I27" s="30"/>
      <c r="J27" s="30"/>
      <c r="K27" s="37"/>
      <c r="L27" s="37"/>
      <c r="M27" s="37"/>
      <c r="N27" s="37"/>
      <c r="O27" s="29" t="str">
        <f>IF(M27="","",
IF(N27="","",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7" s="33"/>
      <c r="Q27" s="33"/>
      <c r="R27" s="38"/>
      <c r="S27" s="37"/>
      <c r="T27" s="30"/>
      <c r="U27" s="30"/>
      <c r="V27" s="30"/>
      <c r="W27" s="37"/>
      <c r="X27" s="29"/>
      <c r="Y27" s="37"/>
      <c r="Z27" s="39"/>
    </row>
    <row r="28" spans="1:26" s="15" customFormat="1" x14ac:dyDescent="0.45">
      <c r="A28" s="41"/>
      <c r="B28" s="37"/>
      <c r="C28" s="30"/>
      <c r="D28" s="30"/>
      <c r="E28" s="110"/>
      <c r="F28" s="110"/>
      <c r="G28" s="42" t="str">
        <f>IF(NAPHS_table[[#This Row],[Показатель]]="","",VLOOKUP(NAPHS_table[[#This Row],[Показатель]],Table1[[Показатели]:[area]],2,FALSE)&amp;#REF!&amp;".")</f>
        <v/>
      </c>
      <c r="H28" s="37"/>
      <c r="I28" s="30"/>
      <c r="J28" s="30"/>
      <c r="K28" s="37"/>
      <c r="L28" s="37"/>
      <c r="M28" s="37"/>
      <c r="N28" s="37"/>
      <c r="O28" s="29" t="str">
        <f>IF(M28="","",
IF(N28="","",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8" s="33"/>
      <c r="Q28" s="33"/>
      <c r="R28" s="38"/>
      <c r="S28" s="37"/>
      <c r="T28" s="30"/>
      <c r="U28" s="30"/>
      <c r="V28" s="30"/>
      <c r="W28" s="37"/>
      <c r="X28" s="29"/>
      <c r="Y28" s="37"/>
      <c r="Z28" s="39">
        <f>_xlfn.IFNA(VLOOKUP(X28,reference_tables!$AE$2:$AF$6,2,FALSE),0%)</f>
        <v>0</v>
      </c>
    </row>
    <row r="29" spans="1:26" s="15" customFormat="1" x14ac:dyDescent="0.45">
      <c r="A29" s="41"/>
      <c r="B29" s="37"/>
      <c r="C29" s="30"/>
      <c r="D29" s="30"/>
      <c r="E29" s="110"/>
      <c r="F29" s="110"/>
      <c r="G29" s="42" t="str">
        <f>IF(NAPHS_table[[#This Row],[Показатель]]="","",VLOOKUP(NAPHS_table[[#This Row],[Показатель]],Table1[[Показатели]:[area]],2,FALSE)&amp;#REF!&amp;".")</f>
        <v/>
      </c>
      <c r="H29" s="37"/>
      <c r="I29" s="30"/>
      <c r="J29" s="30"/>
      <c r="K29" s="37"/>
      <c r="L29" s="37"/>
      <c r="M29" s="37"/>
      <c r="N29" s="37"/>
      <c r="O29" s="29" t="str">
        <f>IF(M29="","",
IF(N29="","",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29" s="33"/>
      <c r="Q29" s="33"/>
      <c r="R29" s="38"/>
      <c r="S29" s="37"/>
      <c r="T29" s="30"/>
      <c r="U29" s="30"/>
      <c r="V29" s="30"/>
      <c r="W29" s="37"/>
      <c r="X29" s="29"/>
      <c r="Y29" s="37"/>
      <c r="Z29" s="39">
        <f>_xlfn.IFNA(VLOOKUP(X29,reference_tables!$AE$2:$AF$6,2,FALSE),0%)</f>
        <v>0</v>
      </c>
    </row>
    <row r="30" spans="1:26" s="15" customFormat="1" x14ac:dyDescent="0.45">
      <c r="A30" s="41"/>
      <c r="B30" s="37"/>
      <c r="C30" s="30"/>
      <c r="D30" s="30"/>
      <c r="E30" s="110"/>
      <c r="F30" s="110"/>
      <c r="G30" s="42" t="str">
        <f>IF(NAPHS_table[[#This Row],[Показатель]]="","",VLOOKUP(NAPHS_table[[#This Row],[Показатель]],Table1[[Показатели]:[area]],2,FALSE)&amp;#REF!&amp;".")</f>
        <v/>
      </c>
      <c r="H30" s="37"/>
      <c r="I30" s="30"/>
      <c r="J30" s="30"/>
      <c r="K30" s="37"/>
      <c r="L30" s="37"/>
      <c r="M30" s="37"/>
      <c r="N30" s="37"/>
      <c r="O30" s="29" t="str">
        <f>IF(M30="","",
IF(N30="","",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0" s="33"/>
      <c r="Q30" s="33"/>
      <c r="R30" s="38"/>
      <c r="S30" s="37"/>
      <c r="T30" s="30"/>
      <c r="U30" s="30"/>
      <c r="V30" s="30"/>
      <c r="W30" s="37"/>
      <c r="X30" s="29"/>
      <c r="Y30" s="37"/>
      <c r="Z30" s="39">
        <f>_xlfn.IFNA(VLOOKUP(X30,reference_tables!$AE$2:$AF$6,2,FALSE),0%)</f>
        <v>0</v>
      </c>
    </row>
    <row r="31" spans="1:26" s="15" customFormat="1" x14ac:dyDescent="0.45">
      <c r="A31" s="41"/>
      <c r="B31" s="37"/>
      <c r="C31" s="30"/>
      <c r="D31" s="30"/>
      <c r="E31" s="110"/>
      <c r="F31" s="110"/>
      <c r="G31" s="42" t="str">
        <f>IF(NAPHS_table[[#This Row],[Показатель]]="","",VLOOKUP(NAPHS_table[[#This Row],[Показатель]],Table1[[Показатели]:[area]],2,FALSE)&amp;#REF!&amp;".")</f>
        <v/>
      </c>
      <c r="H31" s="37"/>
      <c r="I31" s="30"/>
      <c r="J31" s="30"/>
      <c r="K31" s="37"/>
      <c r="L31" s="37"/>
      <c r="M31" s="37"/>
      <c r="N31" s="37"/>
      <c r="O31" s="29" t="str">
        <f>IF(M31="","",
IF(N31="","",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1" s="33"/>
      <c r="Q31" s="33"/>
      <c r="R31" s="38"/>
      <c r="S31" s="37"/>
      <c r="T31" s="30"/>
      <c r="U31" s="30"/>
      <c r="V31" s="30"/>
      <c r="W31" s="37"/>
      <c r="X31" s="29"/>
      <c r="Y31" s="37"/>
      <c r="Z31" s="39">
        <f>_xlfn.IFNA(VLOOKUP(X31,reference_tables!$AE$2:$AF$6,2,FALSE),0%)</f>
        <v>0</v>
      </c>
    </row>
    <row r="32" spans="1:26" s="15" customFormat="1" x14ac:dyDescent="0.45">
      <c r="A32" s="41"/>
      <c r="B32" s="37"/>
      <c r="C32" s="30"/>
      <c r="D32" s="30"/>
      <c r="E32" s="110"/>
      <c r="F32" s="110"/>
      <c r="G32" s="42" t="str">
        <f>IF(NAPHS_table[[#This Row],[Показатель]]="","",VLOOKUP(NAPHS_table[[#This Row],[Показатель]],Table1[[Показатели]:[area]],2,FALSE)&amp;#REF!&amp;".")</f>
        <v/>
      </c>
      <c r="H32" s="37"/>
      <c r="I32" s="30"/>
      <c r="J32" s="30"/>
      <c r="K32" s="37"/>
      <c r="L32" s="37"/>
      <c r="M32" s="37"/>
      <c r="N32" s="37"/>
      <c r="O32" s="29" t="str">
        <f>IF(M32="","",
IF(N32="","",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2" s="33"/>
      <c r="Q32" s="33"/>
      <c r="R32" s="38"/>
      <c r="S32" s="37"/>
      <c r="T32" s="30"/>
      <c r="U32" s="30"/>
      <c r="V32" s="30"/>
      <c r="W32" s="37"/>
      <c r="X32" s="29"/>
      <c r="Y32" s="37"/>
      <c r="Z32" s="39">
        <f>_xlfn.IFNA(VLOOKUP(X32,reference_tables!$AE$2:$AF$6,2,FALSE),0%)</f>
        <v>0</v>
      </c>
    </row>
    <row r="33" spans="1:26" s="1" customFormat="1" x14ac:dyDescent="0.45">
      <c r="A33" s="40"/>
      <c r="B33" s="29"/>
      <c r="C33" s="32"/>
      <c r="D33" s="32"/>
      <c r="E33" s="109"/>
      <c r="F33" s="109"/>
      <c r="G33" s="42" t="str">
        <f>IF(NAPHS_table[[#This Row],[Показатель]]="","",VLOOKUP(NAPHS_table[[#This Row],[Показатель]],Table1[[Показатели]:[area]],2,FALSE)&amp;#REF!&amp;".")</f>
        <v/>
      </c>
      <c r="H33" s="29"/>
      <c r="I33" s="30"/>
      <c r="J33" s="32"/>
      <c r="K33" s="29"/>
      <c r="L33" s="29"/>
      <c r="M33" s="29"/>
      <c r="N33" s="29"/>
      <c r="O33" s="29" t="str">
        <f>IF(M33="","",
IF(N33="","",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3" s="33"/>
      <c r="Q33" s="33"/>
      <c r="R33" s="34"/>
      <c r="S33" s="29"/>
      <c r="T33" s="32"/>
      <c r="U33" s="32"/>
      <c r="V33" s="30"/>
      <c r="W33" s="29"/>
      <c r="X33" s="29"/>
      <c r="Y33" s="29"/>
      <c r="Z33" s="13">
        <f>_xlfn.IFNA(VLOOKUP(X33,reference_tables!$AE$2:$AF$6,2,FALSE),0%)</f>
        <v>0</v>
      </c>
    </row>
    <row r="34" spans="1:26" s="1" customFormat="1" x14ac:dyDescent="0.45">
      <c r="A34" s="40"/>
      <c r="B34" s="29"/>
      <c r="C34" s="32"/>
      <c r="D34" s="32"/>
      <c r="E34" s="109"/>
      <c r="F34" s="109"/>
      <c r="G34" s="42" t="str">
        <f>IF(NAPHS_table[[#This Row],[Показатель]]="","",VLOOKUP(NAPHS_table[[#This Row],[Показатель]],Table1[[Показатели]:[area]],2,FALSE)&amp;#REF!&amp;".")</f>
        <v/>
      </c>
      <c r="H34" s="29"/>
      <c r="I34" s="30"/>
      <c r="J34" s="32"/>
      <c r="K34" s="29"/>
      <c r="L34" s="29"/>
      <c r="M34" s="29"/>
      <c r="N34" s="29"/>
      <c r="O34" s="29" t="str">
        <f>IF(M34="","",
IF(N34="","",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4" s="33"/>
      <c r="Q34" s="33"/>
      <c r="R34" s="34"/>
      <c r="S34" s="29"/>
      <c r="T34" s="32"/>
      <c r="U34" s="32"/>
      <c r="V34" s="30"/>
      <c r="W34" s="29"/>
      <c r="X34" s="29"/>
      <c r="Y34" s="29"/>
      <c r="Z34" s="13">
        <f>_xlfn.IFNA(VLOOKUP(X34,reference_tables!$AE$2:$AF$6,2,FALSE),0%)</f>
        <v>0</v>
      </c>
    </row>
    <row r="35" spans="1:26" s="1" customFormat="1" x14ac:dyDescent="0.45">
      <c r="A35" s="40"/>
      <c r="B35" s="29"/>
      <c r="C35" s="32"/>
      <c r="D35" s="32"/>
      <c r="E35" s="109"/>
      <c r="F35" s="109"/>
      <c r="G35" s="42" t="str">
        <f>IF(NAPHS_table[[#This Row],[Показатель]]="","",VLOOKUP(NAPHS_table[[#This Row],[Показатель]],Table1[[Показатели]:[area]],2,FALSE)&amp;#REF!&amp;".")</f>
        <v/>
      </c>
      <c r="H35" s="29"/>
      <c r="I35" s="30"/>
      <c r="J35" s="32"/>
      <c r="K35" s="29"/>
      <c r="L35" s="29"/>
      <c r="M35" s="29"/>
      <c r="N35" s="29"/>
      <c r="O35" s="29" t="str">
        <f>IF(M35="","",
IF(N35="","",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5" s="33"/>
      <c r="Q35" s="33"/>
      <c r="R35" s="34"/>
      <c r="S35" s="29"/>
      <c r="T35" s="32"/>
      <c r="U35" s="32"/>
      <c r="V35" s="30"/>
      <c r="W35" s="29"/>
      <c r="X35" s="29"/>
      <c r="Y35" s="29"/>
      <c r="Z35" s="13">
        <f>_xlfn.IFNA(VLOOKUP(X35,reference_tables!$AE$2:$AF$6,2,FALSE),0%)</f>
        <v>0</v>
      </c>
    </row>
    <row r="36" spans="1:26" s="1" customFormat="1" x14ac:dyDescent="0.45">
      <c r="A36" s="40"/>
      <c r="B36" s="29"/>
      <c r="C36" s="32"/>
      <c r="D36" s="32"/>
      <c r="E36" s="109"/>
      <c r="F36" s="109"/>
      <c r="G36" s="42" t="str">
        <f>IF(NAPHS_table[[#This Row],[Показатель]]="","",VLOOKUP(NAPHS_table[[#This Row],[Показатель]],Table1[[Показатели]:[area]],2,FALSE)&amp;#REF!&amp;".")</f>
        <v/>
      </c>
      <c r="H36" s="29"/>
      <c r="I36" s="30"/>
      <c r="J36" s="32"/>
      <c r="K36" s="29"/>
      <c r="L36" s="29"/>
      <c r="M36" s="29"/>
      <c r="N36" s="29"/>
      <c r="O36" s="29" t="str">
        <f>IF(M36="","",
IF(N36="","",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6" s="33"/>
      <c r="Q36" s="33"/>
      <c r="R36" s="34"/>
      <c r="S36" s="29"/>
      <c r="T36" s="32"/>
      <c r="U36" s="32"/>
      <c r="V36" s="30"/>
      <c r="W36" s="29"/>
      <c r="X36" s="29"/>
      <c r="Y36" s="29"/>
      <c r="Z36" s="13">
        <f>_xlfn.IFNA(VLOOKUP(X36,reference_tables!$AE$2:$AF$6,2,FALSE),0%)</f>
        <v>0</v>
      </c>
    </row>
    <row r="37" spans="1:26" s="1" customFormat="1" x14ac:dyDescent="0.45">
      <c r="A37" s="40"/>
      <c r="B37" s="29"/>
      <c r="C37" s="32"/>
      <c r="D37" s="32"/>
      <c r="E37" s="109"/>
      <c r="F37" s="109"/>
      <c r="G37" s="42" t="str">
        <f>IF(NAPHS_table[[#This Row],[Показатель]]="","",VLOOKUP(NAPHS_table[[#This Row],[Показатель]],Table1[[Показатели]:[area]],2,FALSE)&amp;#REF!&amp;".")</f>
        <v/>
      </c>
      <c r="H37" s="29"/>
      <c r="I37" s="30"/>
      <c r="J37" s="32"/>
      <c r="K37" s="29"/>
      <c r="L37" s="29"/>
      <c r="M37" s="29"/>
      <c r="N37" s="29"/>
      <c r="O37" s="29" t="str">
        <f>IF(M37="","",
IF(N37="","",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7" s="33"/>
      <c r="Q37" s="33"/>
      <c r="R37" s="34"/>
      <c r="S37" s="29"/>
      <c r="T37" s="32"/>
      <c r="U37" s="32"/>
      <c r="V37" s="30"/>
      <c r="W37" s="29"/>
      <c r="X37" s="29"/>
      <c r="Y37" s="29"/>
      <c r="Z37" s="13">
        <f>_xlfn.IFNA(VLOOKUP(X37,reference_tables!$AE$2:$AF$6,2,FALSE),0%)</f>
        <v>0</v>
      </c>
    </row>
    <row r="38" spans="1:26" s="1" customFormat="1" x14ac:dyDescent="0.45">
      <c r="A38" s="40"/>
      <c r="B38" s="29"/>
      <c r="C38" s="32"/>
      <c r="D38" s="32"/>
      <c r="E38" s="109"/>
      <c r="F38" s="109"/>
      <c r="G38" s="42" t="str">
        <f>IF(NAPHS_table[[#This Row],[Показатель]]="","",VLOOKUP(NAPHS_table[[#This Row],[Показатель]],Table1[[Показатели]:[area]],2,FALSE)&amp;#REF!&amp;".")</f>
        <v/>
      </c>
      <c r="H38" s="29"/>
      <c r="I38" s="30"/>
      <c r="J38" s="32"/>
      <c r="K38" s="29"/>
      <c r="L38" s="29"/>
      <c r="M38" s="29"/>
      <c r="N38" s="29"/>
      <c r="O38" s="29" t="str">
        <f>IF(M38="","",
IF(N38="","",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8" s="33"/>
      <c r="Q38" s="33"/>
      <c r="R38" s="34"/>
      <c r="S38" s="29"/>
      <c r="T38" s="32"/>
      <c r="U38" s="32"/>
      <c r="V38" s="30"/>
      <c r="W38" s="29"/>
      <c r="X38" s="29"/>
      <c r="Y38" s="29"/>
      <c r="Z38" s="13">
        <f>_xlfn.IFNA(VLOOKUP(X38,reference_tables!$AE$2:$AF$6,2,FALSE),0%)</f>
        <v>0</v>
      </c>
    </row>
    <row r="39" spans="1:26" s="1" customFormat="1" x14ac:dyDescent="0.45">
      <c r="A39" s="40"/>
      <c r="B39" s="29"/>
      <c r="C39" s="32"/>
      <c r="D39" s="32"/>
      <c r="E39" s="109"/>
      <c r="F39" s="109"/>
      <c r="G39" s="42" t="str">
        <f>IF(NAPHS_table[[#This Row],[Показатель]]="","",VLOOKUP(NAPHS_table[[#This Row],[Показатель]],Table1[[Показатели]:[area]],2,FALSE)&amp;#REF!&amp;".")</f>
        <v/>
      </c>
      <c r="H39" s="29"/>
      <c r="I39" s="30"/>
      <c r="J39" s="32"/>
      <c r="K39" s="29"/>
      <c r="L39" s="29"/>
      <c r="M39" s="29"/>
      <c r="N39" s="29"/>
      <c r="O39" s="29" t="str">
        <f>IF(M39="","",
IF(N39="","",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39" s="33"/>
      <c r="Q39" s="33"/>
      <c r="R39" s="34"/>
      <c r="S39" s="29"/>
      <c r="T39" s="32"/>
      <c r="U39" s="32"/>
      <c r="V39" s="30"/>
      <c r="W39" s="29"/>
      <c r="X39" s="29"/>
      <c r="Y39" s="29"/>
      <c r="Z39" s="13">
        <f>_xlfn.IFNA(VLOOKUP(X39,reference_tables!$AE$2:$AF$6,2,FALSE),0%)</f>
        <v>0</v>
      </c>
    </row>
    <row r="40" spans="1:26" s="1" customFormat="1" x14ac:dyDescent="0.45">
      <c r="A40" s="40"/>
      <c r="B40" s="29"/>
      <c r="C40" s="32"/>
      <c r="D40" s="32"/>
      <c r="E40" s="109"/>
      <c r="F40" s="109"/>
      <c r="G40" s="42" t="str">
        <f>IF(NAPHS_table[[#This Row],[Показатель]]="","",VLOOKUP(NAPHS_table[[#This Row],[Показатель]],Table1[[Показатели]:[area]],2,FALSE)&amp;#REF!&amp;".")</f>
        <v/>
      </c>
      <c r="H40" s="29"/>
      <c r="I40" s="30"/>
      <c r="J40" s="32"/>
      <c r="K40" s="29"/>
      <c r="L40" s="29"/>
      <c r="M40" s="29"/>
      <c r="N40" s="29"/>
      <c r="O40" s="29" t="str">
        <f>IF(M40="","",
IF(N40="","",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0" s="33"/>
      <c r="Q40" s="33"/>
      <c r="R40" s="34"/>
      <c r="S40" s="29"/>
      <c r="T40" s="32"/>
      <c r="U40" s="32"/>
      <c r="V40" s="30"/>
      <c r="W40" s="29"/>
      <c r="X40" s="29"/>
      <c r="Y40" s="29"/>
      <c r="Z40" s="13">
        <f>_xlfn.IFNA(VLOOKUP(X40,reference_tables!$AE$2:$AF$6,2,FALSE),0%)</f>
        <v>0</v>
      </c>
    </row>
    <row r="41" spans="1:26" s="1" customFormat="1" x14ac:dyDescent="0.45">
      <c r="A41" s="40"/>
      <c r="B41" s="29"/>
      <c r="C41" s="32"/>
      <c r="D41" s="32"/>
      <c r="E41" s="109"/>
      <c r="F41" s="109"/>
      <c r="G41" s="42" t="str">
        <f>IF(NAPHS_table[[#This Row],[Показатель]]="","",VLOOKUP(NAPHS_table[[#This Row],[Показатель]],Table1[[Показатели]:[area]],2,FALSE)&amp;#REF!&amp;".")</f>
        <v/>
      </c>
      <c r="H41" s="29"/>
      <c r="I41" s="30"/>
      <c r="J41" s="32"/>
      <c r="K41" s="29"/>
      <c r="L41" s="29"/>
      <c r="M41" s="29"/>
      <c r="N41" s="29"/>
      <c r="O41" s="29" t="str">
        <f>IF(M41="","",
IF(N41="","",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1" s="33"/>
      <c r="Q41" s="33"/>
      <c r="R41" s="34"/>
      <c r="S41" s="29"/>
      <c r="T41" s="32"/>
      <c r="U41" s="32"/>
      <c r="V41" s="30"/>
      <c r="W41" s="29"/>
      <c r="X41" s="29"/>
      <c r="Y41" s="29"/>
      <c r="Z41" s="13">
        <f>_xlfn.IFNA(VLOOKUP(X41,reference_tables!$AE$2:$AF$6,2,FALSE),0%)</f>
        <v>0</v>
      </c>
    </row>
    <row r="42" spans="1:26" s="1" customFormat="1" x14ac:dyDescent="0.45">
      <c r="A42" s="40"/>
      <c r="B42" s="29"/>
      <c r="C42" s="32"/>
      <c r="D42" s="32"/>
      <c r="E42" s="109"/>
      <c r="F42" s="109"/>
      <c r="G42" s="42" t="str">
        <f>IF(NAPHS_table[[#This Row],[Показатель]]="","",VLOOKUP(NAPHS_table[[#This Row],[Показатель]],Table1[[Показатели]:[area]],2,FALSE)&amp;#REF!&amp;".")</f>
        <v/>
      </c>
      <c r="H42" s="29"/>
      <c r="I42" s="30"/>
      <c r="J42" s="32"/>
      <c r="K42" s="29"/>
      <c r="L42" s="29"/>
      <c r="M42" s="29"/>
      <c r="N42" s="29"/>
      <c r="O42" s="29" t="str">
        <f>IF(M42="","",
IF(N42="","",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2" s="33"/>
      <c r="Q42" s="33"/>
      <c r="R42" s="34"/>
      <c r="S42" s="29"/>
      <c r="T42" s="32"/>
      <c r="U42" s="32"/>
      <c r="V42" s="30"/>
      <c r="W42" s="29"/>
      <c r="X42" s="29"/>
      <c r="Y42" s="29"/>
      <c r="Z42" s="13">
        <f>_xlfn.IFNA(VLOOKUP(X42,reference_tables!$AE$2:$AF$6,2,FALSE),0%)</f>
        <v>0</v>
      </c>
    </row>
    <row r="43" spans="1:26" s="1" customFormat="1" x14ac:dyDescent="0.45">
      <c r="A43" s="40"/>
      <c r="B43" s="29"/>
      <c r="C43" s="32"/>
      <c r="D43" s="32"/>
      <c r="E43" s="109"/>
      <c r="F43" s="109"/>
      <c r="G43" s="42" t="str">
        <f>IF(NAPHS_table[[#This Row],[Показатель]]="","",VLOOKUP(NAPHS_table[[#This Row],[Показатель]],Table1[[Показатели]:[area]],2,FALSE)&amp;#REF!&amp;".")</f>
        <v/>
      </c>
      <c r="H43" s="29"/>
      <c r="I43" s="30"/>
      <c r="J43" s="32"/>
      <c r="K43" s="29"/>
      <c r="L43" s="29"/>
      <c r="M43" s="29"/>
      <c r="N43" s="29"/>
      <c r="O43" s="29" t="str">
        <f>IF(M43="","",
IF(N43="","",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3" s="33"/>
      <c r="Q43" s="33"/>
      <c r="R43" s="34"/>
      <c r="S43" s="29"/>
      <c r="T43" s="32"/>
      <c r="U43" s="32"/>
      <c r="V43" s="30"/>
      <c r="W43" s="29"/>
      <c r="X43" s="29"/>
      <c r="Y43" s="29"/>
      <c r="Z43" s="13">
        <f>_xlfn.IFNA(VLOOKUP(X43,reference_tables!$AE$2:$AF$6,2,FALSE),0%)</f>
        <v>0</v>
      </c>
    </row>
    <row r="44" spans="1:26" s="1" customFormat="1" x14ac:dyDescent="0.45">
      <c r="A44" s="40"/>
      <c r="B44" s="29"/>
      <c r="C44" s="32"/>
      <c r="D44" s="32"/>
      <c r="E44" s="109"/>
      <c r="F44" s="109"/>
      <c r="G44" s="42" t="str">
        <f>IF(NAPHS_table[[#This Row],[Показатель]]="","",VLOOKUP(NAPHS_table[[#This Row],[Показатель]],Table1[[Показатели]:[area]],2,FALSE)&amp;#REF!&amp;".")</f>
        <v/>
      </c>
      <c r="H44" s="29"/>
      <c r="I44" s="30"/>
      <c r="J44" s="32"/>
      <c r="K44" s="29"/>
      <c r="L44" s="29"/>
      <c r="M44" s="29"/>
      <c r="N44" s="29"/>
      <c r="O44" s="29" t="str">
        <f>IF(M44="","",
IF(N44="","",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4" s="33"/>
      <c r="Q44" s="33"/>
      <c r="R44" s="34"/>
      <c r="S44" s="29"/>
      <c r="T44" s="32"/>
      <c r="U44" s="32"/>
      <c r="V44" s="30"/>
      <c r="W44" s="29"/>
      <c r="X44" s="29"/>
      <c r="Y44" s="29"/>
      <c r="Z44" s="13">
        <f>_xlfn.IFNA(VLOOKUP(X44,reference_tables!$AE$2:$AF$6,2,FALSE),0%)</f>
        <v>0</v>
      </c>
    </row>
    <row r="45" spans="1:26" s="1" customFormat="1" x14ac:dyDescent="0.45">
      <c r="A45" s="40"/>
      <c r="B45" s="29"/>
      <c r="C45" s="32"/>
      <c r="D45" s="32"/>
      <c r="E45" s="109"/>
      <c r="F45" s="109"/>
      <c r="G45" s="42" t="str">
        <f>IF(NAPHS_table[[#This Row],[Показатель]]="","",VLOOKUP(NAPHS_table[[#This Row],[Показатель]],Table1[[Показатели]:[area]],2,FALSE)&amp;#REF!&amp;".")</f>
        <v/>
      </c>
      <c r="H45" s="29"/>
      <c r="I45" s="30"/>
      <c r="J45" s="32"/>
      <c r="K45" s="29"/>
      <c r="L45" s="29"/>
      <c r="M45" s="29"/>
      <c r="N45" s="29"/>
      <c r="O45" s="29" t="str">
        <f>IF(M45="","",
IF(N45="","",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5" s="33"/>
      <c r="Q45" s="33"/>
      <c r="R45" s="34"/>
      <c r="S45" s="29"/>
      <c r="T45" s="32"/>
      <c r="U45" s="32"/>
      <c r="V45" s="30"/>
      <c r="W45" s="29"/>
      <c r="X45" s="29"/>
      <c r="Y45" s="29"/>
      <c r="Z45" s="13">
        <f>_xlfn.IFNA(VLOOKUP(X45,reference_tables!$AE$2:$AF$6,2,FALSE),0%)</f>
        <v>0</v>
      </c>
    </row>
    <row r="46" spans="1:26" s="1" customFormat="1" x14ac:dyDescent="0.45">
      <c r="A46" s="40"/>
      <c r="B46" s="29"/>
      <c r="C46" s="32"/>
      <c r="D46" s="32"/>
      <c r="E46" s="109"/>
      <c r="F46" s="109"/>
      <c r="G46" s="42" t="str">
        <f>IF(NAPHS_table[[#This Row],[Показатель]]="","",VLOOKUP(NAPHS_table[[#This Row],[Показатель]],Table1[[Показатели]:[area]],2,FALSE)&amp;#REF!&amp;".")</f>
        <v/>
      </c>
      <c r="H46" s="29"/>
      <c r="I46" s="30"/>
      <c r="J46" s="32"/>
      <c r="K46" s="29"/>
      <c r="L46" s="29"/>
      <c r="M46" s="29"/>
      <c r="N46" s="29"/>
      <c r="O46" s="29" t="str">
        <f>IF(M46="","",
IF(N46="","",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6" s="33"/>
      <c r="Q46" s="33"/>
      <c r="R46" s="34"/>
      <c r="S46" s="29"/>
      <c r="T46" s="32"/>
      <c r="U46" s="32"/>
      <c r="V46" s="30"/>
      <c r="W46" s="29"/>
      <c r="X46" s="29"/>
      <c r="Y46" s="29"/>
      <c r="Z46" s="13">
        <f>_xlfn.IFNA(VLOOKUP(X46,reference_tables!$AE$2:$AF$6,2,FALSE),0%)</f>
        <v>0</v>
      </c>
    </row>
    <row r="47" spans="1:26" s="1" customFormat="1" x14ac:dyDescent="0.45">
      <c r="A47" s="40"/>
      <c r="B47" s="29"/>
      <c r="C47" s="32"/>
      <c r="D47" s="32"/>
      <c r="E47" s="109"/>
      <c r="F47" s="109"/>
      <c r="G47" s="42" t="str">
        <f>IF(NAPHS_table[[#This Row],[Показатель]]="","",VLOOKUP(NAPHS_table[[#This Row],[Показатель]],Table1[[Показатели]:[area]],2,FALSE)&amp;#REF!&amp;".")</f>
        <v/>
      </c>
      <c r="H47" s="29"/>
      <c r="I47" s="30"/>
      <c r="J47" s="32"/>
      <c r="K47" s="29"/>
      <c r="L47" s="29"/>
      <c r="M47" s="29"/>
      <c r="N47" s="29"/>
      <c r="O47" s="29" t="str">
        <f>IF(M47="","",
IF(N47="","",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7" s="33"/>
      <c r="Q47" s="33"/>
      <c r="R47" s="34"/>
      <c r="S47" s="29"/>
      <c r="T47" s="32"/>
      <c r="U47" s="32"/>
      <c r="V47" s="30"/>
      <c r="W47" s="29"/>
      <c r="X47" s="29"/>
      <c r="Y47" s="29"/>
      <c r="Z47" s="13">
        <f>_xlfn.IFNA(VLOOKUP(X47,reference_tables!$AE$2:$AF$6,2,FALSE),0%)</f>
        <v>0</v>
      </c>
    </row>
    <row r="48" spans="1:26" s="1" customFormat="1" x14ac:dyDescent="0.45">
      <c r="A48" s="40"/>
      <c r="B48" s="29"/>
      <c r="C48" s="32"/>
      <c r="D48" s="32"/>
      <c r="E48" s="109"/>
      <c r="F48" s="109"/>
      <c r="G48" s="42" t="str">
        <f>IF(NAPHS_table[[#This Row],[Показатель]]="","",VLOOKUP(NAPHS_table[[#This Row],[Показатель]],Table1[[Показатели]:[area]],2,FALSE)&amp;#REF!&amp;".")</f>
        <v/>
      </c>
      <c r="H48" s="29"/>
      <c r="I48" s="30"/>
      <c r="J48" s="32"/>
      <c r="K48" s="29"/>
      <c r="L48" s="29"/>
      <c r="M48" s="29"/>
      <c r="N48" s="29"/>
      <c r="O48" s="29" t="str">
        <f>IF(M48="","",
IF(N48="","",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8" s="33"/>
      <c r="Q48" s="33"/>
      <c r="R48" s="34"/>
      <c r="S48" s="29"/>
      <c r="T48" s="32"/>
      <c r="U48" s="32"/>
      <c r="V48" s="30"/>
      <c r="W48" s="29"/>
      <c r="X48" s="29"/>
      <c r="Y48" s="29"/>
      <c r="Z48" s="13">
        <f>_xlfn.IFNA(VLOOKUP(X48,reference_tables!$AE$2:$AF$6,2,FALSE),0%)</f>
        <v>0</v>
      </c>
    </row>
    <row r="49" spans="1:26" s="1" customFormat="1" x14ac:dyDescent="0.45">
      <c r="A49" s="40"/>
      <c r="B49" s="29"/>
      <c r="C49" s="32"/>
      <c r="D49" s="32"/>
      <c r="E49" s="109"/>
      <c r="F49" s="109"/>
      <c r="G49" s="42" t="str">
        <f>IF(NAPHS_table[[#This Row],[Показатель]]="","",VLOOKUP(NAPHS_table[[#This Row],[Показатель]],Table1[[Показатели]:[area]],2,FALSE)&amp;#REF!&amp;".")</f>
        <v/>
      </c>
      <c r="H49" s="29"/>
      <c r="I49" s="30"/>
      <c r="J49" s="32"/>
      <c r="K49" s="29"/>
      <c r="L49" s="29"/>
      <c r="M49" s="29"/>
      <c r="N49" s="29"/>
      <c r="O49" s="29" t="str">
        <f>IF(M49="","",
IF(N49="","",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49" s="33"/>
      <c r="Q49" s="33"/>
      <c r="R49" s="34"/>
      <c r="S49" s="29"/>
      <c r="T49" s="32"/>
      <c r="U49" s="32"/>
      <c r="V49" s="30"/>
      <c r="W49" s="29"/>
      <c r="X49" s="29"/>
      <c r="Y49" s="29"/>
      <c r="Z49" s="13">
        <f>_xlfn.IFNA(VLOOKUP(X49,reference_tables!$AE$2:$AF$6,2,FALSE),0%)</f>
        <v>0</v>
      </c>
    </row>
    <row r="50" spans="1:26" s="1" customFormat="1" x14ac:dyDescent="0.45">
      <c r="A50" s="40"/>
      <c r="B50" s="29"/>
      <c r="C50" s="32"/>
      <c r="D50" s="32"/>
      <c r="E50" s="109"/>
      <c r="F50" s="109"/>
      <c r="G50" s="42" t="str">
        <f>IF(NAPHS_table[[#This Row],[Показатель]]="","",VLOOKUP(NAPHS_table[[#This Row],[Показатель]],Table1[[Показатели]:[area]],2,FALSE)&amp;#REF!&amp;".")</f>
        <v/>
      </c>
      <c r="H50" s="29"/>
      <c r="I50" s="30"/>
      <c r="J50" s="32"/>
      <c r="K50" s="29"/>
      <c r="L50" s="29"/>
      <c r="M50" s="29"/>
      <c r="N50" s="29"/>
      <c r="O50" s="29" t="str">
        <f>IF(M50="","",
IF(N50="","",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0" s="33"/>
      <c r="Q50" s="33"/>
      <c r="R50" s="34"/>
      <c r="S50" s="29"/>
      <c r="T50" s="32"/>
      <c r="U50" s="32"/>
      <c r="V50" s="30"/>
      <c r="W50" s="29"/>
      <c r="X50" s="29"/>
      <c r="Y50" s="29"/>
      <c r="Z50" s="13">
        <f>_xlfn.IFNA(VLOOKUP(X50,reference_tables!$AE$2:$AF$6,2,FALSE),0%)</f>
        <v>0</v>
      </c>
    </row>
    <row r="51" spans="1:26" s="1" customFormat="1" x14ac:dyDescent="0.45">
      <c r="A51" s="40"/>
      <c r="B51" s="29"/>
      <c r="C51" s="32"/>
      <c r="D51" s="32"/>
      <c r="E51" s="109"/>
      <c r="F51" s="109"/>
      <c r="G51" s="42" t="str">
        <f>IF(NAPHS_table[[#This Row],[Показатель]]="","",VLOOKUP(NAPHS_table[[#This Row],[Показатель]],Table1[[Показатели]:[area]],2,FALSE)&amp;#REF!&amp;".")</f>
        <v/>
      </c>
      <c r="H51" s="29"/>
      <c r="I51" s="30"/>
      <c r="J51" s="32"/>
      <c r="K51" s="29"/>
      <c r="L51" s="29"/>
      <c r="M51" s="29"/>
      <c r="N51" s="29"/>
      <c r="O51" s="29" t="str">
        <f>IF(M51="","",
IF(N51="","",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1" s="33"/>
      <c r="Q51" s="33"/>
      <c r="R51" s="34"/>
      <c r="S51" s="29"/>
      <c r="T51" s="32"/>
      <c r="U51" s="32"/>
      <c r="V51" s="30"/>
      <c r="W51" s="29"/>
      <c r="X51" s="29"/>
      <c r="Y51" s="29"/>
      <c r="Z51" s="13">
        <f>_xlfn.IFNA(VLOOKUP(X51,reference_tables!$AE$2:$AF$6,2,FALSE),0%)</f>
        <v>0</v>
      </c>
    </row>
    <row r="52" spans="1:26" s="1" customFormat="1" x14ac:dyDescent="0.45">
      <c r="A52" s="40"/>
      <c r="B52" s="29"/>
      <c r="C52" s="32"/>
      <c r="D52" s="32"/>
      <c r="E52" s="109"/>
      <c r="F52" s="109"/>
      <c r="G52" s="42" t="str">
        <f>IF(NAPHS_table[[#This Row],[Показатель]]="","",VLOOKUP(NAPHS_table[[#This Row],[Показатель]],Table1[[Показатели]:[area]],2,FALSE)&amp;#REF!&amp;".")</f>
        <v/>
      </c>
      <c r="H52" s="29"/>
      <c r="I52" s="30"/>
      <c r="J52" s="32"/>
      <c r="K52" s="29"/>
      <c r="L52" s="29"/>
      <c r="M52" s="29"/>
      <c r="N52" s="29"/>
      <c r="O52" s="29" t="str">
        <f>IF(M52="","",
IF(N52="","",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2" s="33"/>
      <c r="Q52" s="33"/>
      <c r="R52" s="34"/>
      <c r="S52" s="29"/>
      <c r="T52" s="32"/>
      <c r="U52" s="32"/>
      <c r="V52" s="30"/>
      <c r="W52" s="29"/>
      <c r="X52" s="29"/>
      <c r="Y52" s="29"/>
      <c r="Z52" s="13">
        <f>_xlfn.IFNA(VLOOKUP(X52,reference_tables!$AE$2:$AF$6,2,FALSE),0%)</f>
        <v>0</v>
      </c>
    </row>
    <row r="53" spans="1:26" s="1" customFormat="1" x14ac:dyDescent="0.45">
      <c r="A53" s="40"/>
      <c r="B53" s="29"/>
      <c r="C53" s="32"/>
      <c r="D53" s="32"/>
      <c r="E53" s="109"/>
      <c r="F53" s="109"/>
      <c r="G53" s="42" t="str">
        <f>IF(NAPHS_table[[#This Row],[Показатель]]="","",VLOOKUP(NAPHS_table[[#This Row],[Показатель]],Table1[[Показатели]:[area]],2,FALSE)&amp;#REF!&amp;".")</f>
        <v/>
      </c>
      <c r="H53" s="29"/>
      <c r="I53" s="30"/>
      <c r="J53" s="32"/>
      <c r="K53" s="29"/>
      <c r="L53" s="29"/>
      <c r="M53" s="29"/>
      <c r="N53" s="29"/>
      <c r="O53" s="29" t="str">
        <f>IF(M53="","",
IF(N53="","",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3" s="33"/>
      <c r="Q53" s="33"/>
      <c r="R53" s="34"/>
      <c r="S53" s="29"/>
      <c r="T53" s="32"/>
      <c r="U53" s="32"/>
      <c r="V53" s="30"/>
      <c r="W53" s="29"/>
      <c r="X53" s="29"/>
      <c r="Y53" s="29"/>
      <c r="Z53" s="13">
        <f>_xlfn.IFNA(VLOOKUP(X53,reference_tables!$AE$2:$AF$6,2,FALSE),0%)</f>
        <v>0</v>
      </c>
    </row>
    <row r="54" spans="1:26" s="1" customFormat="1" x14ac:dyDescent="0.45">
      <c r="A54" s="40"/>
      <c r="B54" s="29"/>
      <c r="C54" s="32"/>
      <c r="D54" s="32"/>
      <c r="E54" s="109"/>
      <c r="F54" s="109"/>
      <c r="G54" s="42" t="str">
        <f>IF(NAPHS_table[[#This Row],[Показатель]]="","",VLOOKUP(NAPHS_table[[#This Row],[Показатель]],Table1[[Показатели]:[area]],2,FALSE)&amp;#REF!&amp;".")</f>
        <v/>
      </c>
      <c r="H54" s="29"/>
      <c r="I54" s="30"/>
      <c r="J54" s="32"/>
      <c r="K54" s="29"/>
      <c r="L54" s="29"/>
      <c r="M54" s="29"/>
      <c r="N54" s="29"/>
      <c r="O54" s="29" t="str">
        <f>IF(M54="","",
IF(N54="","",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4" s="33"/>
      <c r="Q54" s="33"/>
      <c r="R54" s="34"/>
      <c r="S54" s="29"/>
      <c r="T54" s="32"/>
      <c r="U54" s="32"/>
      <c r="V54" s="30"/>
      <c r="W54" s="29"/>
      <c r="X54" s="29"/>
      <c r="Y54" s="29"/>
      <c r="Z54" s="13">
        <f>_xlfn.IFNA(VLOOKUP(X54,reference_tables!$AE$2:$AF$6,2,FALSE),0%)</f>
        <v>0</v>
      </c>
    </row>
    <row r="55" spans="1:26" s="1" customFormat="1" x14ac:dyDescent="0.45">
      <c r="A55" s="40"/>
      <c r="B55" s="29"/>
      <c r="C55" s="32"/>
      <c r="D55" s="32"/>
      <c r="E55" s="109"/>
      <c r="F55" s="109"/>
      <c r="G55" s="42" t="str">
        <f>IF(NAPHS_table[[#This Row],[Показатель]]="","",VLOOKUP(NAPHS_table[[#This Row],[Показатель]],Table1[[Показатели]:[area]],2,FALSE)&amp;#REF!&amp;".")</f>
        <v/>
      </c>
      <c r="H55" s="29"/>
      <c r="I55" s="30"/>
      <c r="J55" s="32"/>
      <c r="K55" s="29"/>
      <c r="L55" s="29"/>
      <c r="M55" s="29"/>
      <c r="N55" s="29"/>
      <c r="O55" s="29" t="str">
        <f>IF(M55="","",
IF(N55="","",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5" s="33"/>
      <c r="Q55" s="33"/>
      <c r="R55" s="34"/>
      <c r="S55" s="29"/>
      <c r="T55" s="32"/>
      <c r="U55" s="32"/>
      <c r="V55" s="30"/>
      <c r="W55" s="29"/>
      <c r="X55" s="29"/>
      <c r="Y55" s="29"/>
      <c r="Z55" s="13">
        <f>_xlfn.IFNA(VLOOKUP(X55,reference_tables!$AE$2:$AF$6,2,FALSE),0%)</f>
        <v>0</v>
      </c>
    </row>
    <row r="56" spans="1:26" s="1" customFormat="1" x14ac:dyDescent="0.45">
      <c r="A56" s="40"/>
      <c r="B56" s="29"/>
      <c r="C56" s="32"/>
      <c r="D56" s="32"/>
      <c r="E56" s="109"/>
      <c r="F56" s="109"/>
      <c r="G56" s="42" t="str">
        <f>IF(NAPHS_table[[#This Row],[Показатель]]="","",VLOOKUP(NAPHS_table[[#This Row],[Показатель]],Table1[[Показатели]:[area]],2,FALSE)&amp;#REF!&amp;".")</f>
        <v/>
      </c>
      <c r="H56" s="29"/>
      <c r="I56" s="30"/>
      <c r="J56" s="32"/>
      <c r="K56" s="29"/>
      <c r="L56" s="29"/>
      <c r="M56" s="29"/>
      <c r="N56" s="29"/>
      <c r="O56" s="29" t="str">
        <f>IF(M56="","",
IF(N56="","",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6" s="33"/>
      <c r="Q56" s="33"/>
      <c r="R56" s="34"/>
      <c r="S56" s="29"/>
      <c r="T56" s="32"/>
      <c r="U56" s="32"/>
      <c r="V56" s="30"/>
      <c r="W56" s="29"/>
      <c r="X56" s="29"/>
      <c r="Y56" s="29"/>
      <c r="Z56" s="13">
        <f>_xlfn.IFNA(VLOOKUP(X56,reference_tables!$AE$2:$AF$6,2,FALSE),0%)</f>
        <v>0</v>
      </c>
    </row>
    <row r="57" spans="1:26" s="1" customFormat="1" x14ac:dyDescent="0.45">
      <c r="A57" s="40"/>
      <c r="B57" s="29"/>
      <c r="C57" s="32"/>
      <c r="D57" s="32"/>
      <c r="E57" s="109"/>
      <c r="F57" s="109"/>
      <c r="G57" s="42" t="str">
        <f>IF(NAPHS_table[[#This Row],[Показатель]]="","",VLOOKUP(NAPHS_table[[#This Row],[Показатель]],Table1[[Показатели]:[area]],2,FALSE)&amp;#REF!&amp;".")</f>
        <v/>
      </c>
      <c r="H57" s="29"/>
      <c r="I57" s="30"/>
      <c r="J57" s="32"/>
      <c r="K57" s="29"/>
      <c r="L57" s="29"/>
      <c r="M57" s="29"/>
      <c r="N57" s="29"/>
      <c r="O57" s="29" t="str">
        <f>IF(M57="","",
IF(N57="","",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7" s="33"/>
      <c r="Q57" s="33"/>
      <c r="R57" s="34"/>
      <c r="S57" s="29"/>
      <c r="T57" s="32"/>
      <c r="U57" s="32"/>
      <c r="V57" s="30"/>
      <c r="W57" s="29"/>
      <c r="X57" s="29"/>
      <c r="Y57" s="29"/>
      <c r="Z57" s="13">
        <f>_xlfn.IFNA(VLOOKUP(X57,reference_tables!$AE$2:$AF$6,2,FALSE),0%)</f>
        <v>0</v>
      </c>
    </row>
    <row r="58" spans="1:26" s="1" customFormat="1" x14ac:dyDescent="0.45">
      <c r="A58" s="40"/>
      <c r="B58" s="29"/>
      <c r="C58" s="32"/>
      <c r="D58" s="32"/>
      <c r="E58" s="109"/>
      <c r="F58" s="109"/>
      <c r="G58" s="42" t="str">
        <f>IF(NAPHS_table[[#This Row],[Показатель]]="","",VLOOKUP(NAPHS_table[[#This Row],[Показатель]],Table1[[Показатели]:[area]],2,FALSE)&amp;#REF!&amp;".")</f>
        <v/>
      </c>
      <c r="H58" s="29"/>
      <c r="I58" s="30"/>
      <c r="J58" s="32"/>
      <c r="K58" s="29"/>
      <c r="L58" s="29"/>
      <c r="M58" s="29"/>
      <c r="N58" s="29"/>
      <c r="O58" s="29" t="str">
        <f>IF(M58="","",
IF(N58="","",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8" s="33"/>
      <c r="Q58" s="33"/>
      <c r="R58" s="34"/>
      <c r="S58" s="29"/>
      <c r="T58" s="32"/>
      <c r="U58" s="32"/>
      <c r="V58" s="30"/>
      <c r="W58" s="29"/>
      <c r="X58" s="29"/>
      <c r="Y58" s="29"/>
      <c r="Z58" s="13">
        <f>_xlfn.IFNA(VLOOKUP(X58,reference_tables!$AE$2:$AF$6,2,FALSE),0%)</f>
        <v>0</v>
      </c>
    </row>
    <row r="59" spans="1:26" s="1" customFormat="1" x14ac:dyDescent="0.45">
      <c r="A59" s="40"/>
      <c r="B59" s="29"/>
      <c r="C59" s="32"/>
      <c r="D59" s="32"/>
      <c r="E59" s="109"/>
      <c r="F59" s="109"/>
      <c r="G59" s="42" t="str">
        <f>IF(NAPHS_table[[#This Row],[Показатель]]="","",VLOOKUP(NAPHS_table[[#This Row],[Показатель]],Table1[[Показатели]:[area]],2,FALSE)&amp;#REF!&amp;".")</f>
        <v/>
      </c>
      <c r="H59" s="29"/>
      <c r="I59" s="30"/>
      <c r="J59" s="32"/>
      <c r="K59" s="29"/>
      <c r="L59" s="29"/>
      <c r="M59" s="29"/>
      <c r="N59" s="29"/>
      <c r="O59" s="29" t="str">
        <f>IF(M59="","",
IF(N59="","",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59" s="33"/>
      <c r="Q59" s="33"/>
      <c r="R59" s="34"/>
      <c r="S59" s="29"/>
      <c r="T59" s="32"/>
      <c r="U59" s="32"/>
      <c r="V59" s="30"/>
      <c r="W59" s="29"/>
      <c r="X59" s="29"/>
      <c r="Y59" s="29"/>
      <c r="Z59" s="13">
        <f>_xlfn.IFNA(VLOOKUP(X59,reference_tables!$AE$2:$AF$6,2,FALSE),0%)</f>
        <v>0</v>
      </c>
    </row>
    <row r="60" spans="1:26" s="1" customFormat="1" x14ac:dyDescent="0.45">
      <c r="A60" s="40"/>
      <c r="B60" s="29"/>
      <c r="C60" s="32"/>
      <c r="D60" s="32"/>
      <c r="E60" s="109"/>
      <c r="F60" s="109"/>
      <c r="G60" s="42" t="str">
        <f>IF(NAPHS_table[[#This Row],[Показатель]]="","",VLOOKUP(NAPHS_table[[#This Row],[Показатель]],Table1[[Показатели]:[area]],2,FALSE)&amp;#REF!&amp;".")</f>
        <v/>
      </c>
      <c r="H60" s="29"/>
      <c r="I60" s="30"/>
      <c r="J60" s="32"/>
      <c r="K60" s="29"/>
      <c r="L60" s="29"/>
      <c r="M60" s="29"/>
      <c r="N60" s="29"/>
      <c r="O60" s="29" t="str">
        <f>IF(M60="","",
IF(N60="","",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0" s="33"/>
      <c r="Q60" s="33"/>
      <c r="R60" s="34"/>
      <c r="S60" s="29"/>
      <c r="T60" s="32"/>
      <c r="U60" s="32"/>
      <c r="V60" s="30"/>
      <c r="W60" s="29"/>
      <c r="X60" s="29"/>
      <c r="Y60" s="29"/>
      <c r="Z60" s="13">
        <f>_xlfn.IFNA(VLOOKUP(X60,reference_tables!$AE$2:$AF$6,2,FALSE),0%)</f>
        <v>0</v>
      </c>
    </row>
    <row r="61" spans="1:26" s="1" customFormat="1" x14ac:dyDescent="0.45">
      <c r="A61" s="40"/>
      <c r="B61" s="29"/>
      <c r="C61" s="32"/>
      <c r="D61" s="32"/>
      <c r="E61" s="109"/>
      <c r="F61" s="109"/>
      <c r="G61" s="42" t="str">
        <f>IF(NAPHS_table[[#This Row],[Показатель]]="","",VLOOKUP(NAPHS_table[[#This Row],[Показатель]],Table1[[Показатели]:[area]],2,FALSE)&amp;#REF!&amp;".")</f>
        <v/>
      </c>
      <c r="H61" s="29"/>
      <c r="I61" s="30"/>
      <c r="J61" s="32"/>
      <c r="K61" s="29"/>
      <c r="L61" s="29"/>
      <c r="M61" s="29"/>
      <c r="N61" s="29"/>
      <c r="O61" s="29" t="str">
        <f>IF(M61="","",
IF(N61="","",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1" s="33"/>
      <c r="Q61" s="33"/>
      <c r="R61" s="34"/>
      <c r="S61" s="29"/>
      <c r="T61" s="32"/>
      <c r="U61" s="32"/>
      <c r="V61" s="30"/>
      <c r="W61" s="29"/>
      <c r="X61" s="29"/>
      <c r="Y61" s="29"/>
      <c r="Z61" s="13">
        <f>_xlfn.IFNA(VLOOKUP(X61,reference_tables!$AE$2:$AF$6,2,FALSE),0%)</f>
        <v>0</v>
      </c>
    </row>
    <row r="62" spans="1:26" s="1" customFormat="1" x14ac:dyDescent="0.45">
      <c r="A62" s="40"/>
      <c r="B62" s="29"/>
      <c r="C62" s="32"/>
      <c r="D62" s="32"/>
      <c r="E62" s="109"/>
      <c r="F62" s="109"/>
      <c r="G62" s="42" t="str">
        <f>IF(NAPHS_table[[#This Row],[Показатель]]="","",VLOOKUP(NAPHS_table[[#This Row],[Показатель]],Table1[[Показатели]:[area]],2,FALSE)&amp;#REF!&amp;".")</f>
        <v/>
      </c>
      <c r="H62" s="29"/>
      <c r="I62" s="30"/>
      <c r="J62" s="32"/>
      <c r="K62" s="29"/>
      <c r="L62" s="29"/>
      <c r="M62" s="29"/>
      <c r="N62" s="29"/>
      <c r="O62" s="29" t="str">
        <f>IF(M62="","",
IF(N62="","",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2" s="33"/>
      <c r="Q62" s="33"/>
      <c r="R62" s="34"/>
      <c r="S62" s="29"/>
      <c r="T62" s="32"/>
      <c r="U62" s="32"/>
      <c r="V62" s="30"/>
      <c r="W62" s="29"/>
      <c r="X62" s="29"/>
      <c r="Y62" s="29"/>
      <c r="Z62" s="13">
        <f>_xlfn.IFNA(VLOOKUP(X62,reference_tables!$AE$2:$AF$6,2,FALSE),0%)</f>
        <v>0</v>
      </c>
    </row>
    <row r="63" spans="1:26" s="1" customFormat="1" x14ac:dyDescent="0.45">
      <c r="A63" s="40"/>
      <c r="B63" s="29"/>
      <c r="C63" s="32"/>
      <c r="D63" s="32"/>
      <c r="E63" s="109"/>
      <c r="F63" s="109"/>
      <c r="G63" s="42" t="str">
        <f>IF(NAPHS_table[[#This Row],[Показатель]]="","",VLOOKUP(NAPHS_table[[#This Row],[Показатель]],Table1[[Показатели]:[area]],2,FALSE)&amp;#REF!&amp;".")</f>
        <v/>
      </c>
      <c r="H63" s="29"/>
      <c r="I63" s="30"/>
      <c r="J63" s="32"/>
      <c r="K63" s="29"/>
      <c r="L63" s="29"/>
      <c r="M63" s="29"/>
      <c r="N63" s="29"/>
      <c r="O63" s="29" t="str">
        <f>IF(M63="","",
IF(N63="","",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3" s="33"/>
      <c r="Q63" s="33"/>
      <c r="R63" s="34"/>
      <c r="S63" s="29"/>
      <c r="T63" s="32"/>
      <c r="U63" s="32"/>
      <c r="V63" s="30"/>
      <c r="W63" s="29"/>
      <c r="X63" s="29"/>
      <c r="Y63" s="29"/>
      <c r="Z63" s="13">
        <f>_xlfn.IFNA(VLOOKUP(X63,reference_tables!$AE$2:$AF$6,2,FALSE),0%)</f>
        <v>0</v>
      </c>
    </row>
    <row r="64" spans="1:26" s="1" customFormat="1" x14ac:dyDescent="0.45">
      <c r="A64" s="40"/>
      <c r="B64" s="29"/>
      <c r="C64" s="32"/>
      <c r="D64" s="32"/>
      <c r="E64" s="109"/>
      <c r="F64" s="109"/>
      <c r="G64" s="42" t="str">
        <f>IF(NAPHS_table[[#This Row],[Показатель]]="","",VLOOKUP(NAPHS_table[[#This Row],[Показатель]],Table1[[Показатели]:[area]],2,FALSE)&amp;#REF!&amp;".")</f>
        <v/>
      </c>
      <c r="H64" s="29"/>
      <c r="I64" s="30"/>
      <c r="J64" s="32"/>
      <c r="K64" s="29"/>
      <c r="L64" s="29"/>
      <c r="M64" s="29"/>
      <c r="N64" s="29"/>
      <c r="O64" s="29" t="str">
        <f>IF(M64="","",
IF(N64="","",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4" s="33"/>
      <c r="Q64" s="33"/>
      <c r="R64" s="34"/>
      <c r="S64" s="29"/>
      <c r="T64" s="32"/>
      <c r="U64" s="32"/>
      <c r="V64" s="30"/>
      <c r="W64" s="29"/>
      <c r="X64" s="29"/>
      <c r="Y64" s="29"/>
      <c r="Z64" s="13">
        <f>_xlfn.IFNA(VLOOKUP(X64,reference_tables!$AE$2:$AF$6,2,FALSE),0%)</f>
        <v>0</v>
      </c>
    </row>
    <row r="65" spans="1:26" s="1" customFormat="1" x14ac:dyDescent="0.45">
      <c r="A65" s="40"/>
      <c r="B65" s="29"/>
      <c r="C65" s="32"/>
      <c r="D65" s="32"/>
      <c r="E65" s="109"/>
      <c r="F65" s="109"/>
      <c r="G65" s="42" t="str">
        <f>IF(NAPHS_table[[#This Row],[Показатель]]="","",VLOOKUP(NAPHS_table[[#This Row],[Показатель]],Table1[[Показатели]:[area]],2,FALSE)&amp;#REF!&amp;".")</f>
        <v/>
      </c>
      <c r="H65" s="29"/>
      <c r="I65" s="30"/>
      <c r="J65" s="32"/>
      <c r="K65" s="29"/>
      <c r="L65" s="29"/>
      <c r="M65" s="29"/>
      <c r="N65" s="29"/>
      <c r="O65" s="29" t="str">
        <f>IF(M65="","",
IF(N65="","",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5" s="33"/>
      <c r="Q65" s="33"/>
      <c r="R65" s="34"/>
      <c r="S65" s="29"/>
      <c r="T65" s="32"/>
      <c r="U65" s="32"/>
      <c r="V65" s="30"/>
      <c r="W65" s="29"/>
      <c r="X65" s="29"/>
      <c r="Y65" s="29"/>
      <c r="Z65" s="13">
        <f>_xlfn.IFNA(VLOOKUP(X65,reference_tables!$AE$2:$AF$6,2,FALSE),0%)</f>
        <v>0</v>
      </c>
    </row>
    <row r="66" spans="1:26" s="1" customFormat="1" x14ac:dyDescent="0.45">
      <c r="A66" s="40"/>
      <c r="B66" s="29"/>
      <c r="C66" s="32"/>
      <c r="D66" s="32"/>
      <c r="E66" s="109"/>
      <c r="F66" s="109"/>
      <c r="G66" s="42" t="str">
        <f>IF(NAPHS_table[[#This Row],[Показатель]]="","",VLOOKUP(NAPHS_table[[#This Row],[Показатель]],Table1[[Показатели]:[area]],2,FALSE)&amp;#REF!&amp;".")</f>
        <v/>
      </c>
      <c r="H66" s="29"/>
      <c r="I66" s="30"/>
      <c r="J66" s="32"/>
      <c r="K66" s="29"/>
      <c r="L66" s="29"/>
      <c r="M66" s="29"/>
      <c r="N66" s="29"/>
      <c r="O66" s="29" t="str">
        <f>IF(M66="","",
IF(N66="","",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6" s="33"/>
      <c r="Q66" s="33"/>
      <c r="R66" s="34"/>
      <c r="S66" s="29"/>
      <c r="T66" s="32"/>
      <c r="U66" s="32"/>
      <c r="V66" s="30"/>
      <c r="W66" s="29"/>
      <c r="X66" s="29"/>
      <c r="Y66" s="29"/>
      <c r="Z66" s="13">
        <f>_xlfn.IFNA(VLOOKUP(X66,reference_tables!$AE$2:$AF$6,2,FALSE),0%)</f>
        <v>0</v>
      </c>
    </row>
    <row r="67" spans="1:26" s="1" customFormat="1" x14ac:dyDescent="0.45">
      <c r="A67" s="40"/>
      <c r="B67" s="29"/>
      <c r="C67" s="32"/>
      <c r="D67" s="32"/>
      <c r="E67" s="109"/>
      <c r="F67" s="109"/>
      <c r="G67" s="42" t="str">
        <f>IF(NAPHS_table[[#This Row],[Показатель]]="","",VLOOKUP(NAPHS_table[[#This Row],[Показатель]],Table1[[Показатели]:[area]],2,FALSE)&amp;#REF!&amp;".")</f>
        <v/>
      </c>
      <c r="H67" s="29"/>
      <c r="I67" s="30"/>
      <c r="J67" s="32"/>
      <c r="K67" s="29"/>
      <c r="L67" s="29"/>
      <c r="M67" s="29"/>
      <c r="N67" s="29"/>
      <c r="O67" s="29" t="str">
        <f>IF(M67="","",
IF(N67="","",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7" s="33"/>
      <c r="Q67" s="33"/>
      <c r="R67" s="34"/>
      <c r="S67" s="29"/>
      <c r="T67" s="32"/>
      <c r="U67" s="32"/>
      <c r="V67" s="30"/>
      <c r="W67" s="29"/>
      <c r="X67" s="29"/>
      <c r="Y67" s="29"/>
      <c r="Z67" s="13">
        <f>_xlfn.IFNA(VLOOKUP(X67,reference_tables!$AE$2:$AF$6,2,FALSE),0%)</f>
        <v>0</v>
      </c>
    </row>
    <row r="68" spans="1:26" x14ac:dyDescent="0.45">
      <c r="A68" s="40"/>
      <c r="B68" s="29"/>
      <c r="C68" s="32"/>
      <c r="D68" s="32"/>
      <c r="E68" s="109"/>
      <c r="F68" s="109"/>
      <c r="G68" s="42" t="str">
        <f>IF(NAPHS_table[[#This Row],[Показатель]]="","",VLOOKUP(NAPHS_table[[#This Row],[Показатель]],Table1[[Показатели]:[area]],2,FALSE)&amp;#REF!&amp;".")</f>
        <v/>
      </c>
      <c r="H68" s="29"/>
      <c r="I68" s="30"/>
      <c r="J68" s="32"/>
      <c r="K68" s="29"/>
      <c r="L68" s="29"/>
      <c r="M68" s="29"/>
      <c r="N68" s="29"/>
      <c r="O68" s="29" t="str">
        <f>IF(M68="","",
IF(N68="","",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8" s="33"/>
      <c r="Q68" s="33"/>
      <c r="R68" s="34"/>
      <c r="S68" s="29"/>
      <c r="T68" s="32"/>
      <c r="U68" s="32"/>
      <c r="V68" s="30"/>
      <c r="W68" s="29"/>
      <c r="X68" s="29"/>
      <c r="Y68" s="29"/>
      <c r="Z68" s="13">
        <f>_xlfn.IFNA(VLOOKUP(X68,reference_tables!$AE$2:$AF$6,2,FALSE),0%)</f>
        <v>0</v>
      </c>
    </row>
    <row r="69" spans="1:26" s="1" customFormat="1" x14ac:dyDescent="0.45">
      <c r="A69" s="40"/>
      <c r="B69" s="29"/>
      <c r="C69" s="32"/>
      <c r="D69" s="32"/>
      <c r="E69" s="109"/>
      <c r="F69" s="109"/>
      <c r="G69" s="42" t="str">
        <f>IF(NAPHS_table[[#This Row],[Показатель]]="","",VLOOKUP(NAPHS_table[[#This Row],[Показатель]],Table1[[Показатели]:[area]],2,FALSE)&amp;#REF!&amp;".")</f>
        <v/>
      </c>
      <c r="H69" s="29"/>
      <c r="I69" s="30"/>
      <c r="J69" s="32"/>
      <c r="K69" s="29"/>
      <c r="L69" s="29"/>
      <c r="M69" s="29"/>
      <c r="N69" s="29"/>
      <c r="O69" s="29" t="str">
        <f>IF(M69="","",
IF(N69="","",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69" s="33"/>
      <c r="Q69" s="33"/>
      <c r="R69" s="34"/>
      <c r="S69" s="29"/>
      <c r="T69" s="32"/>
      <c r="U69" s="32"/>
      <c r="V69" s="30"/>
      <c r="W69" s="29"/>
      <c r="X69" s="29"/>
      <c r="Y69" s="29"/>
      <c r="Z69" s="13">
        <f>_xlfn.IFNA(VLOOKUP(X69,reference_tables!$AE$2:$AF$6,2,FALSE),0%)</f>
        <v>0</v>
      </c>
    </row>
    <row r="70" spans="1:26" s="1" customFormat="1" x14ac:dyDescent="0.45">
      <c r="A70" s="40"/>
      <c r="B70" s="29"/>
      <c r="C70" s="32"/>
      <c r="D70" s="32"/>
      <c r="E70" s="109"/>
      <c r="F70" s="109"/>
      <c r="G70" s="42" t="str">
        <f>IF(NAPHS_table[[#This Row],[Показатель]]="","",VLOOKUP(NAPHS_table[[#This Row],[Показатель]],Table1[[Показатели]:[area]],2,FALSE)&amp;#REF!&amp;".")</f>
        <v/>
      </c>
      <c r="H70" s="29"/>
      <c r="I70" s="30"/>
      <c r="J70" s="32"/>
      <c r="K70" s="29"/>
      <c r="L70" s="29"/>
      <c r="M70" s="29"/>
      <c r="N70" s="29"/>
      <c r="O70" s="29" t="str">
        <f>IF(M70="","",
IF(N70="","",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0" s="33"/>
      <c r="Q70" s="33"/>
      <c r="R70" s="34"/>
      <c r="S70" s="29"/>
      <c r="T70" s="32"/>
      <c r="U70" s="32"/>
      <c r="V70" s="30"/>
      <c r="W70" s="29"/>
      <c r="X70" s="29"/>
      <c r="Y70" s="29"/>
      <c r="Z70" s="13">
        <f>_xlfn.IFNA(VLOOKUP(X70,reference_tables!$AE$2:$AF$6,2,FALSE),0%)</f>
        <v>0</v>
      </c>
    </row>
    <row r="71" spans="1:26" s="1" customFormat="1" x14ac:dyDescent="0.45">
      <c r="A71" s="40"/>
      <c r="B71" s="29"/>
      <c r="C71" s="32"/>
      <c r="D71" s="32"/>
      <c r="E71" s="109"/>
      <c r="F71" s="109"/>
      <c r="G71" s="42" t="str">
        <f>IF(NAPHS_table[[#This Row],[Показатель]]="","",VLOOKUP(NAPHS_table[[#This Row],[Показатель]],Table1[[Показатели]:[area]],2,FALSE)&amp;#REF!&amp;".")</f>
        <v/>
      </c>
      <c r="H71" s="29"/>
      <c r="I71" s="30"/>
      <c r="J71" s="32"/>
      <c r="K71" s="29"/>
      <c r="L71" s="29"/>
      <c r="M71" s="29"/>
      <c r="N71" s="29"/>
      <c r="O71" s="29" t="str">
        <f>IF(M71="","",
IF(N71="","",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1" s="33"/>
      <c r="Q71" s="33"/>
      <c r="R71" s="34"/>
      <c r="S71" s="29"/>
      <c r="T71" s="32"/>
      <c r="U71" s="32"/>
      <c r="V71" s="30"/>
      <c r="W71" s="29"/>
      <c r="X71" s="29"/>
      <c r="Y71" s="29"/>
      <c r="Z71" s="13">
        <f>_xlfn.IFNA(VLOOKUP(X71,reference_tables!$AE$2:$AF$6,2,FALSE),0%)</f>
        <v>0</v>
      </c>
    </row>
    <row r="72" spans="1:26" s="1" customFormat="1" x14ac:dyDescent="0.45">
      <c r="A72" s="40"/>
      <c r="B72" s="29"/>
      <c r="C72" s="32"/>
      <c r="D72" s="32"/>
      <c r="E72" s="109"/>
      <c r="F72" s="109"/>
      <c r="G72" s="42" t="str">
        <f>IF(NAPHS_table[[#This Row],[Показатель]]="","",VLOOKUP(NAPHS_table[[#This Row],[Показатель]],Table1[[Показатели]:[area]],2,FALSE)&amp;#REF!&amp;".")</f>
        <v/>
      </c>
      <c r="H72" s="29"/>
      <c r="I72" s="30"/>
      <c r="J72" s="32"/>
      <c r="K72" s="29"/>
      <c r="L72" s="29"/>
      <c r="M72" s="29"/>
      <c r="N72" s="29"/>
      <c r="O72" s="29" t="str">
        <f>IF(M72="","",
IF(N72="","",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2" s="33"/>
      <c r="Q72" s="33"/>
      <c r="R72" s="34"/>
      <c r="S72" s="29"/>
      <c r="T72" s="32"/>
      <c r="U72" s="32"/>
      <c r="V72" s="30"/>
      <c r="W72" s="29"/>
      <c r="X72" s="29"/>
      <c r="Y72" s="29"/>
      <c r="Z72" s="13">
        <f>_xlfn.IFNA(VLOOKUP(X72,reference_tables!$AE$2:$AF$6,2,FALSE),0%)</f>
        <v>0</v>
      </c>
    </row>
    <row r="73" spans="1:26" s="1" customFormat="1" x14ac:dyDescent="0.45">
      <c r="A73" s="40"/>
      <c r="B73" s="29"/>
      <c r="C73" s="32"/>
      <c r="D73" s="32"/>
      <c r="E73" s="109"/>
      <c r="F73" s="109"/>
      <c r="G73" s="42" t="str">
        <f>IF(NAPHS_table[[#This Row],[Показатель]]="","",VLOOKUP(NAPHS_table[[#This Row],[Показатель]],Table1[[Показатели]:[area]],2,FALSE)&amp;#REF!&amp;".")</f>
        <v/>
      </c>
      <c r="H73" s="29"/>
      <c r="I73" s="30"/>
      <c r="J73" s="32"/>
      <c r="K73" s="29"/>
      <c r="L73" s="29"/>
      <c r="M73" s="29"/>
      <c r="N73" s="29"/>
      <c r="O73" s="29" t="str">
        <f>IF(M73="","",
IF(N73="","",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3" s="33"/>
      <c r="Q73" s="33"/>
      <c r="R73" s="34"/>
      <c r="S73" s="29"/>
      <c r="T73" s="32"/>
      <c r="U73" s="32"/>
      <c r="V73" s="30"/>
      <c r="W73" s="29"/>
      <c r="X73" s="29"/>
      <c r="Y73" s="29"/>
      <c r="Z73" s="13">
        <f>_xlfn.IFNA(VLOOKUP(X73,reference_tables!$AE$2:$AF$6,2,FALSE),0%)</f>
        <v>0</v>
      </c>
    </row>
    <row r="74" spans="1:26" s="1" customFormat="1" x14ac:dyDescent="0.45">
      <c r="A74" s="40"/>
      <c r="B74" s="29"/>
      <c r="C74" s="32"/>
      <c r="D74" s="32"/>
      <c r="E74" s="109"/>
      <c r="F74" s="109"/>
      <c r="G74" s="42" t="str">
        <f>IF(NAPHS_table[[#This Row],[Показатель]]="","",VLOOKUP(NAPHS_table[[#This Row],[Показатель]],Table1[[Показатели]:[area]],2,FALSE)&amp;#REF!&amp;".")</f>
        <v/>
      </c>
      <c r="H74" s="29"/>
      <c r="I74" s="30"/>
      <c r="J74" s="32"/>
      <c r="K74" s="29"/>
      <c r="L74" s="29"/>
      <c r="M74" s="29"/>
      <c r="N74" s="29"/>
      <c r="O74" s="29" t="str">
        <f>IF(M74="","",
IF(N74="","",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4" s="33"/>
      <c r="Q74" s="33"/>
      <c r="R74" s="34"/>
      <c r="S74" s="29"/>
      <c r="T74" s="32"/>
      <c r="U74" s="32"/>
      <c r="V74" s="30"/>
      <c r="W74" s="29"/>
      <c r="X74" s="29"/>
      <c r="Y74" s="29"/>
      <c r="Z74" s="13">
        <f>_xlfn.IFNA(VLOOKUP(X74,reference_tables!$AE$2:$AF$6,2,FALSE),0%)</f>
        <v>0</v>
      </c>
    </row>
    <row r="75" spans="1:26" s="1" customFormat="1" x14ac:dyDescent="0.45">
      <c r="A75" s="40"/>
      <c r="B75" s="29"/>
      <c r="C75" s="32"/>
      <c r="D75" s="32"/>
      <c r="E75" s="109"/>
      <c r="F75" s="109"/>
      <c r="G75" s="42" t="str">
        <f>IF(NAPHS_table[[#This Row],[Показатель]]="","",VLOOKUP(NAPHS_table[[#This Row],[Показатель]],Table1[[Показатели]:[area]],2,FALSE)&amp;#REF!&amp;".")</f>
        <v/>
      </c>
      <c r="H75" s="29"/>
      <c r="I75" s="30"/>
      <c r="J75" s="32"/>
      <c r="K75" s="29"/>
      <c r="L75" s="29"/>
      <c r="M75" s="29"/>
      <c r="N75" s="29"/>
      <c r="O75" s="29" t="str">
        <f>IF(M75="","",
IF(N75="","",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5" s="33"/>
      <c r="Q75" s="33"/>
      <c r="R75" s="34"/>
      <c r="S75" s="29"/>
      <c r="T75" s="32"/>
      <c r="U75" s="32"/>
      <c r="V75" s="30"/>
      <c r="W75" s="29"/>
      <c r="X75" s="29"/>
      <c r="Y75" s="29"/>
      <c r="Z75" s="13">
        <f>_xlfn.IFNA(VLOOKUP(X75,reference_tables!$AE$2:$AF$6,2,FALSE),0%)</f>
        <v>0</v>
      </c>
    </row>
    <row r="76" spans="1:26" s="1" customFormat="1" x14ac:dyDescent="0.45">
      <c r="A76" s="40"/>
      <c r="B76" s="29"/>
      <c r="C76" s="32"/>
      <c r="D76" s="32"/>
      <c r="E76" s="109"/>
      <c r="F76" s="109"/>
      <c r="G76" s="42" t="str">
        <f>IF(NAPHS_table[[#This Row],[Показатель]]="","",VLOOKUP(NAPHS_table[[#This Row],[Показатель]],Table1[[Показатели]:[area]],2,FALSE)&amp;#REF!&amp;".")</f>
        <v/>
      </c>
      <c r="H76" s="29"/>
      <c r="I76" s="30"/>
      <c r="J76" s="32"/>
      <c r="K76" s="29"/>
      <c r="L76" s="29"/>
      <c r="M76" s="29"/>
      <c r="N76" s="29"/>
      <c r="O76" s="29" t="str">
        <f>IF(M76="","",
IF(N76="","",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6" s="33"/>
      <c r="Q76" s="33"/>
      <c r="R76" s="34"/>
      <c r="S76" s="29"/>
      <c r="T76" s="32"/>
      <c r="U76" s="32"/>
      <c r="V76" s="30"/>
      <c r="W76" s="29"/>
      <c r="X76" s="29"/>
      <c r="Y76" s="29"/>
      <c r="Z76" s="13">
        <f>_xlfn.IFNA(VLOOKUP(X76,reference_tables!$AE$2:$AF$6,2,FALSE),0%)</f>
        <v>0</v>
      </c>
    </row>
    <row r="77" spans="1:26" s="1" customFormat="1" x14ac:dyDescent="0.45">
      <c r="A77" s="40"/>
      <c r="B77" s="29"/>
      <c r="C77" s="32"/>
      <c r="D77" s="32"/>
      <c r="E77" s="109"/>
      <c r="F77" s="109"/>
      <c r="G77" s="42" t="str">
        <f>IF(NAPHS_table[[#This Row],[Показатель]]="","",VLOOKUP(NAPHS_table[[#This Row],[Показатель]],Table1[[Показатели]:[area]],2,FALSE)&amp;#REF!&amp;".")</f>
        <v/>
      </c>
      <c r="H77" s="29"/>
      <c r="I77" s="30"/>
      <c r="J77" s="32"/>
      <c r="K77" s="29"/>
      <c r="L77" s="29"/>
      <c r="M77" s="29"/>
      <c r="N77" s="29"/>
      <c r="O77" s="29" t="str">
        <f>IF(M77="","",
IF(N77="","",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7" s="33"/>
      <c r="Q77" s="33"/>
      <c r="R77" s="34"/>
      <c r="S77" s="29"/>
      <c r="T77" s="32"/>
      <c r="U77" s="32"/>
      <c r="V77" s="30"/>
      <c r="W77" s="29"/>
      <c r="X77" s="29"/>
      <c r="Y77" s="29"/>
      <c r="Z77" s="13">
        <f>_xlfn.IFNA(VLOOKUP(X77,reference_tables!$AE$2:$AF$6,2,FALSE),0%)</f>
        <v>0</v>
      </c>
    </row>
    <row r="78" spans="1:26" s="1" customFormat="1" x14ac:dyDescent="0.45">
      <c r="A78" s="40"/>
      <c r="B78" s="29"/>
      <c r="C78" s="32"/>
      <c r="D78" s="32"/>
      <c r="E78" s="109"/>
      <c r="F78" s="109"/>
      <c r="G78" s="42" t="str">
        <f>IF(NAPHS_table[[#This Row],[Показатель]]="","",VLOOKUP(NAPHS_table[[#This Row],[Показатель]],Table1[[Показатели]:[area]],2,FALSE)&amp;#REF!&amp;".")</f>
        <v/>
      </c>
      <c r="H78" s="29"/>
      <c r="I78" s="30"/>
      <c r="J78" s="32"/>
      <c r="K78" s="29"/>
      <c r="L78" s="29"/>
      <c r="M78" s="29"/>
      <c r="N78" s="29"/>
      <c r="O78" s="29" t="str">
        <f>IF(M78="","",
IF(N78="","",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8" s="33"/>
      <c r="Q78" s="33"/>
      <c r="R78" s="34"/>
      <c r="S78" s="29"/>
      <c r="T78" s="32"/>
      <c r="U78" s="32"/>
      <c r="V78" s="30"/>
      <c r="W78" s="29"/>
      <c r="X78" s="29"/>
      <c r="Y78" s="29"/>
      <c r="Z78" s="13">
        <f>_xlfn.IFNA(VLOOKUP(X78,reference_tables!$AE$2:$AF$6,2,FALSE),0%)</f>
        <v>0</v>
      </c>
    </row>
    <row r="79" spans="1:26" s="1" customFormat="1" x14ac:dyDescent="0.45">
      <c r="A79" s="40"/>
      <c r="B79" s="29"/>
      <c r="C79" s="32"/>
      <c r="D79" s="32"/>
      <c r="E79" s="109"/>
      <c r="F79" s="109"/>
      <c r="G79" s="42" t="str">
        <f>IF(NAPHS_table[[#This Row],[Показатель]]="","",VLOOKUP(NAPHS_table[[#This Row],[Показатель]],Table1[[Показатели]:[area]],2,FALSE)&amp;#REF!&amp;".")</f>
        <v/>
      </c>
      <c r="H79" s="29"/>
      <c r="I79" s="30"/>
      <c r="J79" s="32"/>
      <c r="K79" s="29"/>
      <c r="L79" s="29"/>
      <c r="M79" s="29"/>
      <c r="N79" s="29"/>
      <c r="O79" s="29" t="str">
        <f>IF(M79="","",
IF(N79="","",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79" s="33"/>
      <c r="Q79" s="33"/>
      <c r="R79" s="34"/>
      <c r="S79" s="29"/>
      <c r="T79" s="32"/>
      <c r="U79" s="32"/>
      <c r="V79" s="30"/>
      <c r="W79" s="29"/>
      <c r="X79" s="29"/>
      <c r="Y79" s="29"/>
      <c r="Z79" s="13">
        <f>_xlfn.IFNA(VLOOKUP(X79,reference_tables!$AE$2:$AF$6,2,FALSE),0%)</f>
        <v>0</v>
      </c>
    </row>
    <row r="80" spans="1:26" s="1" customFormat="1" x14ac:dyDescent="0.45">
      <c r="A80" s="40"/>
      <c r="B80" s="29"/>
      <c r="C80" s="32"/>
      <c r="D80" s="32"/>
      <c r="E80" s="109"/>
      <c r="F80" s="109"/>
      <c r="G80" s="42" t="str">
        <f>IF(NAPHS_table[[#This Row],[Показатель]]="","",VLOOKUP(NAPHS_table[[#This Row],[Показатель]],Table1[[Показатели]:[area]],2,FALSE)&amp;#REF!&amp;".")</f>
        <v/>
      </c>
      <c r="H80" s="29"/>
      <c r="I80" s="30"/>
      <c r="J80" s="32"/>
      <c r="K80" s="29"/>
      <c r="L80" s="29"/>
      <c r="M80" s="29"/>
      <c r="N80" s="29"/>
      <c r="O80" s="29" t="str">
        <f>IF(M80="","",
IF(N80="","",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0" s="33"/>
      <c r="Q80" s="33"/>
      <c r="R80" s="34"/>
      <c r="S80" s="29"/>
      <c r="T80" s="32"/>
      <c r="U80" s="32"/>
      <c r="V80" s="30"/>
      <c r="W80" s="29"/>
      <c r="X80" s="29"/>
      <c r="Y80" s="29"/>
      <c r="Z80" s="13">
        <f>_xlfn.IFNA(VLOOKUP(X80,reference_tables!$AE$2:$AF$6,2,FALSE),0%)</f>
        <v>0</v>
      </c>
    </row>
    <row r="81" spans="1:26" s="1" customFormat="1" x14ac:dyDescent="0.45">
      <c r="A81" s="40"/>
      <c r="B81" s="29"/>
      <c r="C81" s="32"/>
      <c r="D81" s="32"/>
      <c r="E81" s="109"/>
      <c r="F81" s="109"/>
      <c r="G81" s="42" t="str">
        <f>IF(NAPHS_table[[#This Row],[Показатель]]="","",VLOOKUP(NAPHS_table[[#This Row],[Показатель]],Table1[[Показатели]:[area]],2,FALSE)&amp;#REF!&amp;".")</f>
        <v/>
      </c>
      <c r="H81" s="29"/>
      <c r="I81" s="30"/>
      <c r="J81" s="32"/>
      <c r="K81" s="29"/>
      <c r="L81" s="29"/>
      <c r="M81" s="29"/>
      <c r="N81" s="29"/>
      <c r="O81" s="29" t="str">
        <f>IF(M81="","",
IF(N81="","",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1" s="33"/>
      <c r="Q81" s="33"/>
      <c r="R81" s="34"/>
      <c r="S81" s="29"/>
      <c r="T81" s="32"/>
      <c r="U81" s="32"/>
      <c r="V81" s="30"/>
      <c r="W81" s="29"/>
      <c r="X81" s="29"/>
      <c r="Y81" s="29"/>
      <c r="Z81" s="13">
        <f>_xlfn.IFNA(VLOOKUP(X81,reference_tables!$AE$2:$AF$6,2,FALSE),0%)</f>
        <v>0</v>
      </c>
    </row>
    <row r="82" spans="1:26" s="1" customFormat="1" x14ac:dyDescent="0.45">
      <c r="A82" s="40"/>
      <c r="B82" s="29"/>
      <c r="C82" s="32"/>
      <c r="D82" s="32"/>
      <c r="E82" s="109"/>
      <c r="F82" s="109"/>
      <c r="G82" s="42" t="str">
        <f>IF(NAPHS_table[[#This Row],[Показатель]]="","",VLOOKUP(NAPHS_table[[#This Row],[Показатель]],Table1[[Показатели]:[area]],2,FALSE)&amp;#REF!&amp;".")</f>
        <v/>
      </c>
      <c r="H82" s="29"/>
      <c r="I82" s="30"/>
      <c r="J82" s="32"/>
      <c r="K82" s="29"/>
      <c r="L82" s="29"/>
      <c r="M82" s="29"/>
      <c r="N82" s="29"/>
      <c r="O82" s="29" t="str">
        <f>IF(M82="","",
IF(N82="","",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2" s="33"/>
      <c r="Q82" s="33"/>
      <c r="R82" s="34"/>
      <c r="S82" s="29"/>
      <c r="T82" s="32"/>
      <c r="U82" s="32"/>
      <c r="V82" s="30"/>
      <c r="W82" s="29"/>
      <c r="X82" s="29"/>
      <c r="Y82" s="29"/>
      <c r="Z82" s="13">
        <f>_xlfn.IFNA(VLOOKUP(X82,reference_tables!$AE$2:$AF$6,2,FALSE),0%)</f>
        <v>0</v>
      </c>
    </row>
    <row r="83" spans="1:26" s="1" customFormat="1" x14ac:dyDescent="0.45">
      <c r="A83" s="40"/>
      <c r="B83" s="29"/>
      <c r="C83" s="32"/>
      <c r="D83" s="32"/>
      <c r="E83" s="109"/>
      <c r="F83" s="109"/>
      <c r="G83" s="42" t="str">
        <f>IF(NAPHS_table[[#This Row],[Показатель]]="","",VLOOKUP(NAPHS_table[[#This Row],[Показатель]],Table1[[Показатели]:[area]],2,FALSE)&amp;#REF!&amp;".")</f>
        <v/>
      </c>
      <c r="H83" s="29"/>
      <c r="I83" s="30"/>
      <c r="J83" s="32"/>
      <c r="K83" s="29"/>
      <c r="L83" s="29"/>
      <c r="M83" s="29"/>
      <c r="N83" s="29"/>
      <c r="O83" s="29" t="str">
        <f>IF(M83="","",
IF(N83="","",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3" s="33"/>
      <c r="Q83" s="33"/>
      <c r="R83" s="34"/>
      <c r="S83" s="29"/>
      <c r="T83" s="32"/>
      <c r="U83" s="32"/>
      <c r="V83" s="30"/>
      <c r="W83" s="29"/>
      <c r="X83" s="29"/>
      <c r="Y83" s="29"/>
      <c r="Z83" s="13">
        <f>_xlfn.IFNA(VLOOKUP(X83,reference_tables!$AE$2:$AF$6,2,FALSE),0%)</f>
        <v>0</v>
      </c>
    </row>
    <row r="84" spans="1:26" s="1" customFormat="1" x14ac:dyDescent="0.45">
      <c r="A84" s="40"/>
      <c r="B84" s="29"/>
      <c r="C84" s="32"/>
      <c r="D84" s="32"/>
      <c r="E84" s="109"/>
      <c r="F84" s="109"/>
      <c r="G84" s="42" t="str">
        <f>IF(NAPHS_table[[#This Row],[Показатель]]="","",VLOOKUP(NAPHS_table[[#This Row],[Показатель]],Table1[[Показатели]:[area]],2,FALSE)&amp;#REF!&amp;".")</f>
        <v/>
      </c>
      <c r="H84" s="29"/>
      <c r="I84" s="30"/>
      <c r="J84" s="32"/>
      <c r="K84" s="29"/>
      <c r="L84" s="29"/>
      <c r="M84" s="29"/>
      <c r="N84" s="29"/>
      <c r="O84" s="29" t="str">
        <f>IF(M84="","",
IF(N84="","",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4" s="33"/>
      <c r="Q84" s="33"/>
      <c r="R84" s="34"/>
      <c r="S84" s="29"/>
      <c r="T84" s="32"/>
      <c r="U84" s="32"/>
      <c r="V84" s="30"/>
      <c r="W84" s="29"/>
      <c r="X84" s="29"/>
      <c r="Y84" s="29"/>
      <c r="Z84" s="13">
        <f>_xlfn.IFNA(VLOOKUP(X84,reference_tables!$AE$2:$AF$6,2,FALSE),0%)</f>
        <v>0</v>
      </c>
    </row>
    <row r="85" spans="1:26" s="1" customFormat="1" x14ac:dyDescent="0.45">
      <c r="A85" s="40"/>
      <c r="B85" s="29"/>
      <c r="C85" s="32"/>
      <c r="D85" s="32"/>
      <c r="E85" s="109"/>
      <c r="F85" s="109"/>
      <c r="G85" s="42" t="str">
        <f>IF(NAPHS_table[[#This Row],[Показатель]]="","",VLOOKUP(NAPHS_table[[#This Row],[Показатель]],Table1[[Показатели]:[area]],2,FALSE)&amp;#REF!&amp;".")</f>
        <v/>
      </c>
      <c r="H85" s="29"/>
      <c r="I85" s="30"/>
      <c r="J85" s="32"/>
      <c r="K85" s="29"/>
      <c r="L85" s="29"/>
      <c r="M85" s="29"/>
      <c r="N85" s="29"/>
      <c r="O85" s="29" t="str">
        <f>IF(M85="","",
IF(N85="","",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5" s="33"/>
      <c r="Q85" s="33"/>
      <c r="R85" s="34"/>
      <c r="S85" s="29"/>
      <c r="T85" s="32"/>
      <c r="U85" s="32"/>
      <c r="V85" s="30"/>
      <c r="W85" s="29"/>
      <c r="X85" s="29"/>
      <c r="Y85" s="29"/>
      <c r="Z85" s="13">
        <f>_xlfn.IFNA(VLOOKUP(X85,reference_tables!$AE$2:$AF$6,2,FALSE),0%)</f>
        <v>0</v>
      </c>
    </row>
    <row r="86" spans="1:26" s="1" customFormat="1" x14ac:dyDescent="0.45">
      <c r="A86" s="40"/>
      <c r="B86" s="29"/>
      <c r="C86" s="32"/>
      <c r="D86" s="32"/>
      <c r="E86" s="109"/>
      <c r="F86" s="109"/>
      <c r="G86" s="42" t="str">
        <f>IF(NAPHS_table[[#This Row],[Показатель]]="","",VLOOKUP(NAPHS_table[[#This Row],[Показатель]],Table1[[Показатели]:[area]],2,FALSE)&amp;#REF!&amp;".")</f>
        <v/>
      </c>
      <c r="H86" s="29"/>
      <c r="I86" s="30"/>
      <c r="J86" s="32"/>
      <c r="K86" s="29"/>
      <c r="L86" s="29"/>
      <c r="M86" s="29"/>
      <c r="N86" s="29"/>
      <c r="O86" s="29" t="str">
        <f>IF(M86="","",
IF(N86="","",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6" s="33"/>
      <c r="Q86" s="33"/>
      <c r="R86" s="34"/>
      <c r="S86" s="29"/>
      <c r="T86" s="32"/>
      <c r="U86" s="32"/>
      <c r="V86" s="30"/>
      <c r="W86" s="29"/>
      <c r="X86" s="29"/>
      <c r="Y86" s="29"/>
      <c r="Z86" s="13">
        <f>_xlfn.IFNA(VLOOKUP(X86,reference_tables!$AE$2:$AF$6,2,FALSE),0%)</f>
        <v>0</v>
      </c>
    </row>
    <row r="87" spans="1:26" s="1" customFormat="1" x14ac:dyDescent="0.45">
      <c r="A87" s="40"/>
      <c r="B87" s="29"/>
      <c r="C87" s="32"/>
      <c r="D87" s="32"/>
      <c r="E87" s="109"/>
      <c r="F87" s="109"/>
      <c r="G87" s="42" t="str">
        <f>IF(NAPHS_table[[#This Row],[Показатель]]="","",VLOOKUP(NAPHS_table[[#This Row],[Показатель]],Table1[[Показатели]:[area]],2,FALSE)&amp;#REF!&amp;".")</f>
        <v/>
      </c>
      <c r="H87" s="29"/>
      <c r="I87" s="30"/>
      <c r="J87" s="32"/>
      <c r="K87" s="29"/>
      <c r="L87" s="29"/>
      <c r="M87" s="29"/>
      <c r="N87" s="29"/>
      <c r="O87" s="29" t="str">
        <f>IF(M87="","",
IF(N87="","",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7" s="33"/>
      <c r="Q87" s="33"/>
      <c r="R87" s="34"/>
      <c r="S87" s="29"/>
      <c r="T87" s="32"/>
      <c r="U87" s="32"/>
      <c r="V87" s="30"/>
      <c r="W87" s="29"/>
      <c r="X87" s="29"/>
      <c r="Y87" s="29"/>
      <c r="Z87" s="13">
        <f>_xlfn.IFNA(VLOOKUP(X87,reference_tables!$AE$2:$AF$6,2,FALSE),0%)</f>
        <v>0</v>
      </c>
    </row>
    <row r="88" spans="1:26" s="1" customFormat="1" x14ac:dyDescent="0.45">
      <c r="A88" s="40"/>
      <c r="B88" s="29"/>
      <c r="C88" s="32"/>
      <c r="D88" s="32"/>
      <c r="E88" s="109"/>
      <c r="F88" s="109"/>
      <c r="G88" s="42" t="str">
        <f>IF(NAPHS_table[[#This Row],[Показатель]]="","",VLOOKUP(NAPHS_table[[#This Row],[Показатель]],Table1[[Показатели]:[area]],2,FALSE)&amp;#REF!&amp;".")</f>
        <v/>
      </c>
      <c r="H88" s="29"/>
      <c r="I88" s="30"/>
      <c r="J88" s="32"/>
      <c r="K88" s="29"/>
      <c r="L88" s="29"/>
      <c r="M88" s="29"/>
      <c r="N88" s="29"/>
      <c r="O88" s="29" t="str">
        <f>IF(M88="","",
IF(N88="","",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8" s="33"/>
      <c r="Q88" s="33"/>
      <c r="R88" s="34"/>
      <c r="S88" s="29"/>
      <c r="T88" s="32"/>
      <c r="U88" s="32"/>
      <c r="V88" s="30"/>
      <c r="W88" s="29"/>
      <c r="X88" s="29"/>
      <c r="Y88" s="29"/>
      <c r="Z88" s="13">
        <f>_xlfn.IFNA(VLOOKUP(X88,reference_tables!$AE$2:$AF$6,2,FALSE),0%)</f>
        <v>0</v>
      </c>
    </row>
    <row r="89" spans="1:26" s="1" customFormat="1" x14ac:dyDescent="0.45">
      <c r="A89" s="40"/>
      <c r="B89" s="29"/>
      <c r="C89" s="32"/>
      <c r="D89" s="32"/>
      <c r="E89" s="109"/>
      <c r="F89" s="109"/>
      <c r="G89" s="42" t="str">
        <f>IF(NAPHS_table[[#This Row],[Показатель]]="","",VLOOKUP(NAPHS_table[[#This Row],[Показатель]],Table1[[Показатели]:[area]],2,FALSE)&amp;#REF!&amp;".")</f>
        <v/>
      </c>
      <c r="H89" s="29"/>
      <c r="I89" s="30"/>
      <c r="J89" s="32"/>
      <c r="K89" s="29"/>
      <c r="L89" s="29"/>
      <c r="M89" s="29"/>
      <c r="N89" s="29"/>
      <c r="O89" s="29" t="str">
        <f>IF(M89="","",
IF(N89="","",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89" s="33"/>
      <c r="Q89" s="33"/>
      <c r="R89" s="34"/>
      <c r="S89" s="29"/>
      <c r="T89" s="32"/>
      <c r="U89" s="32"/>
      <c r="V89" s="30"/>
      <c r="W89" s="29"/>
      <c r="X89" s="29"/>
      <c r="Y89" s="29"/>
      <c r="Z89" s="13">
        <f>_xlfn.IFNA(VLOOKUP(X89,reference_tables!$AE$2:$AF$6,2,FALSE),0%)</f>
        <v>0</v>
      </c>
    </row>
    <row r="90" spans="1:26" s="1" customFormat="1" x14ac:dyDescent="0.45">
      <c r="A90" s="40"/>
      <c r="B90" s="29"/>
      <c r="C90" s="32"/>
      <c r="D90" s="32"/>
      <c r="E90" s="109"/>
      <c r="F90" s="109"/>
      <c r="G90" s="42" t="str">
        <f>IF(NAPHS_table[[#This Row],[Показатель]]="","",VLOOKUP(NAPHS_table[[#This Row],[Показатель]],Table1[[Показатели]:[area]],2,FALSE)&amp;#REF!&amp;".")</f>
        <v/>
      </c>
      <c r="H90" s="29"/>
      <c r="I90" s="30"/>
      <c r="J90" s="32"/>
      <c r="K90" s="29"/>
      <c r="L90" s="29"/>
      <c r="M90" s="29"/>
      <c r="N90" s="29"/>
      <c r="O90" s="29" t="str">
        <f>IF(M90="","",
IF(N90="","",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0" s="33"/>
      <c r="Q90" s="33"/>
      <c r="R90" s="34"/>
      <c r="S90" s="29"/>
      <c r="T90" s="32"/>
      <c r="U90" s="32"/>
      <c r="V90" s="30"/>
      <c r="W90" s="29"/>
      <c r="X90" s="29"/>
      <c r="Y90" s="29"/>
      <c r="Z90" s="13">
        <f>_xlfn.IFNA(VLOOKUP(X90,reference_tables!$AE$2:$AF$6,2,FALSE),0%)</f>
        <v>0</v>
      </c>
    </row>
    <row r="91" spans="1:26" s="1" customFormat="1" x14ac:dyDescent="0.45">
      <c r="A91" s="40"/>
      <c r="B91" s="29"/>
      <c r="C91" s="32"/>
      <c r="D91" s="32"/>
      <c r="E91" s="109"/>
      <c r="F91" s="109"/>
      <c r="G91" s="42" t="str">
        <f>IF(NAPHS_table[[#This Row],[Показатель]]="","",VLOOKUP(NAPHS_table[[#This Row],[Показатель]],Table1[[Показатели]:[area]],2,FALSE)&amp;#REF!&amp;".")</f>
        <v/>
      </c>
      <c r="H91" s="29"/>
      <c r="I91" s="30"/>
      <c r="J91" s="32"/>
      <c r="K91" s="29"/>
      <c r="L91" s="29"/>
      <c r="M91" s="29"/>
      <c r="N91" s="29"/>
      <c r="O91" s="29" t="str">
        <f>IF(M91="","",
IF(N91="","",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1" s="33"/>
      <c r="Q91" s="33"/>
      <c r="R91" s="34"/>
      <c r="S91" s="29"/>
      <c r="T91" s="32"/>
      <c r="U91" s="32"/>
      <c r="V91" s="30"/>
      <c r="W91" s="29"/>
      <c r="X91" s="29"/>
      <c r="Y91" s="29"/>
      <c r="Z91" s="13">
        <f>_xlfn.IFNA(VLOOKUP(X91,reference_tables!$AE$2:$AF$6,2,FALSE),0%)</f>
        <v>0</v>
      </c>
    </row>
    <row r="92" spans="1:26" s="1" customFormat="1" x14ac:dyDescent="0.45">
      <c r="A92" s="40"/>
      <c r="B92" s="29"/>
      <c r="C92" s="32"/>
      <c r="D92" s="32"/>
      <c r="E92" s="109"/>
      <c r="F92" s="109"/>
      <c r="G92" s="42" t="str">
        <f>IF(NAPHS_table[[#This Row],[Показатель]]="","",VLOOKUP(NAPHS_table[[#This Row],[Показатель]],Table1[[Показатели]:[area]],2,FALSE)&amp;#REF!&amp;".")</f>
        <v/>
      </c>
      <c r="H92" s="29"/>
      <c r="I92" s="30"/>
      <c r="J92" s="32"/>
      <c r="K92" s="29"/>
      <c r="L92" s="29"/>
      <c r="M92" s="29"/>
      <c r="N92" s="29"/>
      <c r="O92" s="29" t="str">
        <f>IF(M92="","",
IF(N92="","",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2" s="33"/>
      <c r="Q92" s="33"/>
      <c r="R92" s="34"/>
      <c r="S92" s="29"/>
      <c r="T92" s="32"/>
      <c r="U92" s="32"/>
      <c r="V92" s="30"/>
      <c r="W92" s="29"/>
      <c r="X92" s="29"/>
      <c r="Y92" s="29"/>
      <c r="Z92" s="13">
        <f>_xlfn.IFNA(VLOOKUP(X92,reference_tables!$AE$2:$AF$6,2,FALSE),0%)</f>
        <v>0</v>
      </c>
    </row>
    <row r="93" spans="1:26" s="1" customFormat="1" x14ac:dyDescent="0.45">
      <c r="A93" s="40"/>
      <c r="B93" s="29"/>
      <c r="C93" s="32"/>
      <c r="D93" s="32"/>
      <c r="E93" s="109"/>
      <c r="F93" s="109"/>
      <c r="G93" s="42" t="str">
        <f>IF(NAPHS_table[[#This Row],[Показатель]]="","",VLOOKUP(NAPHS_table[[#This Row],[Показатель]],Table1[[Показатели]:[area]],2,FALSE)&amp;#REF!&amp;".")</f>
        <v/>
      </c>
      <c r="H93" s="29"/>
      <c r="I93" s="30"/>
      <c r="J93" s="32"/>
      <c r="K93" s="29"/>
      <c r="L93" s="29"/>
      <c r="M93" s="29"/>
      <c r="N93" s="29"/>
      <c r="O93" s="29" t="str">
        <f>IF(M93="","",
IF(N93="","",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3" s="33"/>
      <c r="Q93" s="33"/>
      <c r="R93" s="34"/>
      <c r="S93" s="29"/>
      <c r="T93" s="32"/>
      <c r="U93" s="32"/>
      <c r="V93" s="30"/>
      <c r="W93" s="29"/>
      <c r="X93" s="29"/>
      <c r="Y93" s="29"/>
      <c r="Z93" s="13">
        <f>_xlfn.IFNA(VLOOKUP(X93,reference_tables!$AE$2:$AF$6,2,FALSE),0%)</f>
        <v>0</v>
      </c>
    </row>
    <row r="94" spans="1:26" s="1" customFormat="1" x14ac:dyDescent="0.45">
      <c r="A94" s="40"/>
      <c r="B94" s="29"/>
      <c r="C94" s="32"/>
      <c r="D94" s="32"/>
      <c r="E94" s="109"/>
      <c r="F94" s="109"/>
      <c r="G94" s="42" t="str">
        <f>IF(NAPHS_table[[#This Row],[Показатель]]="","",VLOOKUP(NAPHS_table[[#This Row],[Показатель]],Table1[[Показатели]:[area]],2,FALSE)&amp;#REF!&amp;".")</f>
        <v/>
      </c>
      <c r="H94" s="29"/>
      <c r="I94" s="30"/>
      <c r="J94" s="32"/>
      <c r="K94" s="29"/>
      <c r="L94" s="29"/>
      <c r="M94" s="29"/>
      <c r="N94" s="29"/>
      <c r="O94" s="29" t="str">
        <f>IF(M94="","",
IF(N94="","",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4" s="33"/>
      <c r="Q94" s="33"/>
      <c r="R94" s="34"/>
      <c r="S94" s="29"/>
      <c r="T94" s="32"/>
      <c r="U94" s="32"/>
      <c r="V94" s="30"/>
      <c r="W94" s="29"/>
      <c r="X94" s="29"/>
      <c r="Y94" s="29"/>
      <c r="Z94" s="13">
        <f>_xlfn.IFNA(VLOOKUP(X94,reference_tables!$AE$2:$AF$6,2,FALSE),0%)</f>
        <v>0</v>
      </c>
    </row>
    <row r="95" spans="1:26" s="1" customFormat="1" x14ac:dyDescent="0.45">
      <c r="A95" s="40"/>
      <c r="B95" s="29"/>
      <c r="C95" s="32"/>
      <c r="D95" s="32"/>
      <c r="E95" s="109"/>
      <c r="F95" s="109"/>
      <c r="G95" s="42" t="str">
        <f>IF(NAPHS_table[[#This Row],[Показатель]]="","",VLOOKUP(NAPHS_table[[#This Row],[Показатель]],Table1[[Показатели]:[area]],2,FALSE)&amp;#REF!&amp;".")</f>
        <v/>
      </c>
      <c r="H95" s="29"/>
      <c r="I95" s="30"/>
      <c r="J95" s="32"/>
      <c r="K95" s="29"/>
      <c r="L95" s="29"/>
      <c r="M95" s="29"/>
      <c r="N95" s="29"/>
      <c r="O95" s="29" t="str">
        <f>IF(M95="","",
IF(N95="","",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5" s="33"/>
      <c r="Q95" s="33"/>
      <c r="R95" s="34"/>
      <c r="S95" s="29"/>
      <c r="T95" s="32"/>
      <c r="U95" s="32"/>
      <c r="V95" s="30"/>
      <c r="W95" s="29"/>
      <c r="X95" s="29"/>
      <c r="Y95" s="29"/>
      <c r="Z95" s="13">
        <f>_xlfn.IFNA(VLOOKUP(X95,reference_tables!$AE$2:$AF$6,2,FALSE),0%)</f>
        <v>0</v>
      </c>
    </row>
    <row r="96" spans="1:26" s="1" customFormat="1" x14ac:dyDescent="0.45">
      <c r="A96" s="40"/>
      <c r="B96" s="29"/>
      <c r="C96" s="32"/>
      <c r="D96" s="32"/>
      <c r="E96" s="109"/>
      <c r="F96" s="109"/>
      <c r="G96" s="42" t="str">
        <f>IF(NAPHS_table[[#This Row],[Показатель]]="","",VLOOKUP(NAPHS_table[[#This Row],[Показатель]],Table1[[Показатели]:[area]],2,FALSE)&amp;#REF!&amp;".")</f>
        <v/>
      </c>
      <c r="H96" s="29"/>
      <c r="I96" s="30"/>
      <c r="J96" s="32"/>
      <c r="K96" s="29"/>
      <c r="L96" s="29"/>
      <c r="M96" s="29"/>
      <c r="N96" s="29"/>
      <c r="O96" s="29" t="str">
        <f>IF(M96="","",
IF(N96="","",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6" s="33"/>
      <c r="Q96" s="33"/>
      <c r="R96" s="34"/>
      <c r="S96" s="29"/>
      <c r="T96" s="32"/>
      <c r="U96" s="32"/>
      <c r="V96" s="30"/>
      <c r="W96" s="29"/>
      <c r="X96" s="29"/>
      <c r="Y96" s="29"/>
      <c r="Z96" s="13">
        <f>_xlfn.IFNA(VLOOKUP(X96,reference_tables!$AE$2:$AF$6,2,FALSE),0%)</f>
        <v>0</v>
      </c>
    </row>
    <row r="97" spans="1:26" s="1" customFormat="1" x14ac:dyDescent="0.45">
      <c r="A97" s="40"/>
      <c r="B97" s="29"/>
      <c r="C97" s="32"/>
      <c r="D97" s="32"/>
      <c r="E97" s="109"/>
      <c r="F97" s="109"/>
      <c r="G97" s="42" t="str">
        <f>IF(NAPHS_table[[#This Row],[Показатель]]="","",VLOOKUP(NAPHS_table[[#This Row],[Показатель]],Table1[[Показатели]:[area]],2,FALSE)&amp;#REF!&amp;".")</f>
        <v/>
      </c>
      <c r="H97" s="29"/>
      <c r="I97" s="30"/>
      <c r="J97" s="32"/>
      <c r="K97" s="29"/>
      <c r="L97" s="29"/>
      <c r="M97" s="29"/>
      <c r="N97" s="29"/>
      <c r="O97" s="29" t="str">
        <f>IF(M97="","",
IF(N97="","",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7" s="33"/>
      <c r="Q97" s="33"/>
      <c r="R97" s="34"/>
      <c r="S97" s="29"/>
      <c r="T97" s="32"/>
      <c r="U97" s="32"/>
      <c r="V97" s="30"/>
      <c r="W97" s="29"/>
      <c r="X97" s="29"/>
      <c r="Y97" s="29"/>
      <c r="Z97" s="13">
        <f>_xlfn.IFNA(VLOOKUP(X97,reference_tables!$AE$2:$AF$6,2,FALSE),0%)</f>
        <v>0</v>
      </c>
    </row>
    <row r="98" spans="1:26" s="1" customFormat="1" x14ac:dyDescent="0.45">
      <c r="A98" s="40"/>
      <c r="B98" s="29"/>
      <c r="C98" s="32"/>
      <c r="D98" s="32"/>
      <c r="E98" s="109"/>
      <c r="F98" s="109"/>
      <c r="G98" s="42" t="str">
        <f>IF(NAPHS_table[[#This Row],[Показатель]]="","",VLOOKUP(NAPHS_table[[#This Row],[Показатель]],Table1[[Показатели]:[area]],2,FALSE)&amp;#REF!&amp;".")</f>
        <v/>
      </c>
      <c r="H98" s="29"/>
      <c r="I98" s="30"/>
      <c r="J98" s="32"/>
      <c r="K98" s="29"/>
      <c r="L98" s="29"/>
      <c r="M98" s="29"/>
      <c r="N98" s="29"/>
      <c r="O98" s="29" t="str">
        <f>IF(M98="","",
IF(N98="","",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8" s="33"/>
      <c r="Q98" s="33"/>
      <c r="R98" s="34"/>
      <c r="S98" s="29"/>
      <c r="T98" s="32"/>
      <c r="U98" s="32"/>
      <c r="V98" s="30"/>
      <c r="W98" s="29"/>
      <c r="X98" s="29"/>
      <c r="Y98" s="29"/>
      <c r="Z98" s="13">
        <f>_xlfn.IFNA(VLOOKUP(X98,reference_tables!$AE$2:$AF$6,2,FALSE),0%)</f>
        <v>0</v>
      </c>
    </row>
    <row r="99" spans="1:26" s="1" customFormat="1" x14ac:dyDescent="0.45">
      <c r="A99" s="40"/>
      <c r="B99" s="29"/>
      <c r="C99" s="32"/>
      <c r="D99" s="32"/>
      <c r="E99" s="109"/>
      <c r="F99" s="109"/>
      <c r="G99" s="42" t="str">
        <f>IF(NAPHS_table[[#This Row],[Показатель]]="","",VLOOKUP(NAPHS_table[[#This Row],[Показатель]],Table1[[Показатели]:[area]],2,FALSE)&amp;#REF!&amp;".")</f>
        <v/>
      </c>
      <c r="H99" s="29"/>
      <c r="I99" s="30"/>
      <c r="J99" s="32"/>
      <c r="K99" s="29"/>
      <c r="L99" s="29"/>
      <c r="M99" s="29"/>
      <c r="N99" s="29"/>
      <c r="O99" s="29" t="str">
        <f>IF(M99="","",
IF(N99="","",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99" s="33"/>
      <c r="Q99" s="33"/>
      <c r="R99" s="34"/>
      <c r="S99" s="29"/>
      <c r="T99" s="32"/>
      <c r="U99" s="32"/>
      <c r="V99" s="30"/>
      <c r="W99" s="29"/>
      <c r="X99" s="29"/>
      <c r="Y99" s="29"/>
      <c r="Z99" s="13">
        <f>_xlfn.IFNA(VLOOKUP(X99,reference_tables!$AE$2:$AF$6,2,FALSE),0%)</f>
        <v>0</v>
      </c>
    </row>
    <row r="100" spans="1:26" s="1" customFormat="1" x14ac:dyDescent="0.45">
      <c r="A100" s="40"/>
      <c r="B100" s="29"/>
      <c r="C100" s="32"/>
      <c r="D100" s="32"/>
      <c r="E100" s="109"/>
      <c r="F100" s="109"/>
      <c r="G100" s="42" t="str">
        <f>IF(NAPHS_table[[#This Row],[Показатель]]="","",VLOOKUP(NAPHS_table[[#This Row],[Показатель]],Table1[[Показатели]:[area]],2,FALSE)&amp;#REF!&amp;".")</f>
        <v/>
      </c>
      <c r="H100" s="29"/>
      <c r="I100" s="30"/>
      <c r="J100" s="32"/>
      <c r="K100" s="29"/>
      <c r="L100" s="29"/>
      <c r="M100" s="29"/>
      <c r="N100" s="29"/>
      <c r="O100" s="29" t="str">
        <f>IF(M100="","",
IF(N100="","",
IF(NAPHS_table[[#This Row],[Воздействие]]=reference_tables!AP$4,IF(NAPHS_table[[#This Row],[Осуществимость]]=reference_tables!AO$2,reference_tables!AQ$2,IF(NAPHS_table[[#This Row],[Осуществимость]]=reference_tables!AO$3,reference_tables!AQ$3,reference_tables!AQ$4)),
IF(NAPHS_table[[#This Row],[Воздействие]]=reference_tables!AP$3,IF(NAPHS_table[[#This Row],[Осуществимость]]=reference_tables!AO$2,reference_tables!AQ$3,IF(NAPHS_table[[#This Row],[Осуществимость]]=reference_tables!AO$3,reference_tables!AQ$4,reference_tables!AQ$5)),
IF(NAPHS_table[[#This Row],[Воздействие]]=reference_tables!AP$2,IF(NAPHS_table[[#This Row],[Осуществимость]]=reference_tables!AO$2,reference_tables!AQ$4,IF(NAPHS_table[[#This Row],[Осуществимость]]=reference_tables!AO$3,reference_tables!AQ$5,reference_tables!AQ$6)),""
)))))</f>
        <v/>
      </c>
      <c r="P100" s="33"/>
      <c r="Q100" s="33"/>
      <c r="R100" s="34"/>
      <c r="S100" s="29"/>
      <c r="T100" s="32"/>
      <c r="U100" s="32"/>
      <c r="V100" s="30"/>
      <c r="W100" s="29"/>
      <c r="X100" s="29"/>
      <c r="Y100" s="29"/>
      <c r="Z100" s="13">
        <f>_xlfn.IFNA(VLOOKUP(X100,reference_tables!$AE$2:$AF$6,2,FALSE),0%)</f>
        <v>0</v>
      </c>
    </row>
    <row r="102" spans="1:26" x14ac:dyDescent="0.45">
      <c r="A102" s="46" t="s">
        <v>542</v>
      </c>
      <c r="B102" s="46"/>
      <c r="C102" s="46"/>
      <c r="D102" s="46"/>
      <c r="E102" s="46"/>
      <c r="F102" s="46"/>
      <c r="G102" s="46"/>
      <c r="H102" s="46"/>
      <c r="I102" s="46"/>
      <c r="J102" s="46"/>
      <c r="K102" s="46"/>
      <c r="L102" s="47"/>
      <c r="M102" s="46"/>
      <c r="N102" s="46"/>
      <c r="O102" s="46"/>
      <c r="P102" s="46"/>
      <c r="Q102" s="46"/>
      <c r="R102" s="46"/>
      <c r="S102" s="46"/>
      <c r="T102" s="46"/>
      <c r="U102" s="46"/>
      <c r="V102" s="46"/>
      <c r="W102" s="46"/>
      <c r="X102" s="46"/>
      <c r="Y102" s="46"/>
      <c r="Z102" s="46"/>
    </row>
  </sheetData>
  <sortState xmlns:xlrd2="http://schemas.microsoft.com/office/spreadsheetml/2017/richdata2" ref="B3:R12">
    <sortCondition ref="G3:G12"/>
  </sortState>
  <dataConsolidate/>
  <mergeCells count="6">
    <mergeCell ref="G1:J1"/>
    <mergeCell ref="A1:D1"/>
    <mergeCell ref="K1:L1"/>
    <mergeCell ref="X1:Y1"/>
    <mergeCell ref="M1:O1"/>
    <mergeCell ref="P1:W1"/>
  </mergeCells>
  <phoneticPr fontId="6" type="noConversion"/>
  <conditionalFormatting sqref="B3:C100">
    <cfRule type="expression" dxfId="20" priority="202">
      <formula>#REF!=2</formula>
    </cfRule>
  </conditionalFormatting>
  <dataValidations count="1">
    <dataValidation type="list" allowBlank="1" showInputMessage="1" showErrorMessage="1" sqref="B3:B100" xr:uid="{7BE0D893-B951-4E34-960F-2EE69DF74AFD}">
      <formula1>#REF!</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8" id="{60D3384D-69EB-4B02-AAA4-0BC65D6869BE}">
            <xm:f>$L3=reference_tables!$AV$6</xm:f>
            <x14:dxf>
              <font>
                <color theme="0"/>
              </font>
              <fill>
                <patternFill>
                  <bgColor rgb="FFFF0000"/>
                </patternFill>
              </fill>
            </x14:dxf>
          </x14:cfRule>
          <x14:cfRule type="expression" priority="89" id="{888382DB-D9C8-46DC-9BE3-892E6CAFA029}">
            <xm:f>$L$3=reference_tables!$AV$5</xm:f>
            <x14:dxf>
              <fill>
                <patternFill>
                  <bgColor rgb="FFFFC000"/>
                </patternFill>
              </fill>
            </x14:dxf>
          </x14:cfRule>
          <x14:cfRule type="expression" priority="90" id="{52B988BC-1BD0-4AC6-9FE8-F742F2C1FFCC}">
            <xm:f>$L3=reference_tables!$AV$4</xm:f>
            <x14:dxf>
              <fill>
                <patternFill>
                  <bgColor rgb="FFFFFF99"/>
                </patternFill>
              </fill>
            </x14:dxf>
          </x14:cfRule>
          <x14:cfRule type="expression" priority="91" id="{3B20A013-CFED-4C2E-80F4-38038A6C4F47}">
            <xm:f>$L3=reference_tables!$AV$3</xm:f>
            <x14:dxf>
              <fill>
                <patternFill>
                  <bgColor theme="9" tint="0.79998168889431442"/>
                </patternFill>
              </fill>
            </x14:dxf>
          </x14:cfRule>
          <x14:cfRule type="expression" priority="92" id="{F6B4BF74-8043-47ED-B73D-83E446DF5AE8}">
            <xm:f>$L3=reference_tables!$AV$2</xm:f>
            <x14:dxf>
              <fill>
                <patternFill>
                  <bgColor rgb="FF00B050"/>
                </patternFill>
              </fill>
            </x14:dxf>
          </x14:cfRule>
          <xm:sqref>L3:L12 L14:L26 L28:L29 L31:L100</xm:sqref>
        </x14:conditionalFormatting>
        <x14:conditionalFormatting xmlns:xm="http://schemas.microsoft.com/office/excel/2006/main">
          <x14:cfRule type="expression" priority="197" id="{CBD7FE63-16C7-462C-BCD7-5F321F23F8D3}">
            <xm:f>$O3=reference_tables!$AQ$6</xm:f>
            <x14:dxf>
              <fill>
                <patternFill>
                  <bgColor rgb="FFFF9999"/>
                </patternFill>
              </fill>
            </x14:dxf>
          </x14:cfRule>
          <x14:cfRule type="expression" priority="198" id="{511A0CDF-8006-4188-B9C5-66B8360D2D2E}">
            <xm:f>$O3=reference_tables!$AQ$5</xm:f>
            <x14:dxf>
              <fill>
                <patternFill>
                  <bgColor theme="7" tint="0.59996337778862885"/>
                </patternFill>
              </fill>
            </x14:dxf>
          </x14:cfRule>
          <x14:cfRule type="expression" priority="199" id="{A6831D70-6400-407A-88D1-FA8569D109CC}">
            <xm:f>$O3=reference_tables!$AQ$4</xm:f>
            <x14:dxf>
              <fill>
                <patternFill>
                  <bgColor theme="4" tint="0.39994506668294322"/>
                </patternFill>
              </fill>
            </x14:dxf>
          </x14:cfRule>
          <x14:cfRule type="expression" priority="200" id="{C36FD467-2D75-477D-B231-89894B3B1A01}">
            <xm:f>$O3=reference_tables!$AQ$3</xm:f>
            <x14:dxf>
              <fill>
                <patternFill>
                  <bgColor theme="9" tint="0.39994506668294322"/>
                </patternFill>
              </fill>
            </x14:dxf>
          </x14:cfRule>
          <x14:cfRule type="expression" priority="201" id="{BAC98432-6E44-42A8-9526-BF1D5975405B}">
            <xm:f>$O3=reference_tables!$AQ$2</xm:f>
            <x14:dxf>
              <fill>
                <patternFill>
                  <bgColor theme="9"/>
                </patternFill>
              </fill>
            </x14:dxf>
          </x14:cfRule>
          <xm:sqref>O3:O100</xm:sqref>
        </x14:conditionalFormatting>
        <x14:conditionalFormatting xmlns:xm="http://schemas.microsoft.com/office/excel/2006/main">
          <x14:cfRule type="expression" priority="94" id="{FA709958-8F48-47A5-902D-8EDB002D1494}">
            <xm:f>$X3=reference_tables!$AE$6</xm:f>
            <x14:dxf>
              <fill>
                <patternFill>
                  <bgColor rgb="FF00B050"/>
                </patternFill>
              </fill>
            </x14:dxf>
          </x14:cfRule>
          <x14:cfRule type="expression" priority="193" id="{315695DC-2B0D-4C17-AF12-03801A832640}">
            <xm:f>$X3=reference_tables!$AE$5</xm:f>
            <x14:dxf>
              <fill>
                <patternFill>
                  <bgColor theme="9" tint="0.39994506668294322"/>
                </patternFill>
              </fill>
            </x14:dxf>
          </x14:cfRule>
          <x14:cfRule type="expression" priority="194" id="{F3B4B4BB-67A0-4211-BA9E-722ED1B7079E}">
            <xm:f>$X3=reference_tables!$AE$4</xm:f>
            <x14:dxf>
              <fill>
                <patternFill>
                  <bgColor rgb="FFFFFF99"/>
                </patternFill>
              </fill>
            </x14:dxf>
          </x14:cfRule>
          <x14:cfRule type="expression" priority="195" id="{60A123A8-14EB-4378-A49C-2D389B4AA58D}">
            <xm:f>$X3=reference_tables!$AE$3</xm:f>
            <x14:dxf>
              <fill>
                <patternFill>
                  <bgColor rgb="FFFFC000"/>
                </patternFill>
              </fill>
            </x14:dxf>
          </x14:cfRule>
          <x14:cfRule type="expression" priority="196" id="{88DD6CD8-1785-4120-98BD-07012BEB669B}">
            <xm:f>X3=reference_tables!$AE$2</xm:f>
            <x14:dxf>
              <font>
                <color theme="0"/>
              </font>
              <fill>
                <patternFill>
                  <bgColor rgb="FFFF0000"/>
                </patternFill>
              </fill>
            </x14:dxf>
          </x14:cfRule>
          <xm:sqref>X3:X100</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2ED4F2AC-E60A-4762-9870-FC5E2AD2DA52}">
          <x14:formula1>
            <xm:f>reference_tables!$AV$2:$AV$6</xm:f>
          </x14:formula1>
          <xm:sqref>L14:L26 L28:L29 L31:L100 L3:L12</xm:sqref>
        </x14:dataValidation>
        <x14:dataValidation type="list" allowBlank="1" showInputMessage="1" showErrorMessage="1" xr:uid="{275746CD-0625-4226-886B-E9624E1F07D5}">
          <x14:formula1>
            <xm:f>reference_tables!$AY$2:$AY$16</xm:f>
          </x14:formula1>
          <xm:sqref>J31:J32 J69:J100 J28:J29 J14:J26 J5:J12</xm:sqref>
        </x14:dataValidation>
        <x14:dataValidation type="list" allowBlank="1" showInputMessage="1" showErrorMessage="1" xr:uid="{829B9E8B-A02B-43B3-BAB0-3F37AB77F413}">
          <x14:formula1>
            <xm:f>reference_tables!$AW$2:$AW$10</xm:f>
          </x14:formula1>
          <xm:sqref>H14:H26 J33:J68 H28:H29 H31:H100 H5:H12</xm:sqref>
        </x14:dataValidation>
        <x14:dataValidation type="list" allowBlank="1" xr:uid="{8E8DAEE8-3A1A-49FF-96E3-FDAD48A7DE14}">
          <x14:formula1>
            <xm:f>reference_tables!$AY$2:$AY$16</xm:f>
          </x14:formula1>
          <xm:sqref>J3:J4</xm:sqref>
        </x14:dataValidation>
        <x14:dataValidation type="list" allowBlank="1" showInputMessage="1" xr:uid="{595E24E9-41C7-410B-8D57-AE3043A83B55}">
          <x14:formula1>
            <xm:f>reference_tables!$AW$2:$AW$10</xm:f>
          </x14:formula1>
          <xm:sqref>H3:H4</xm:sqref>
        </x14:dataValidation>
        <x14:dataValidation type="list" allowBlank="1" showInputMessage="1" showErrorMessage="1" xr:uid="{AB6F32B4-64E4-4ABD-9DF4-8CC764754EAB}">
          <x14:formula1>
            <xm:f>reference_tables!$AE$2:$AE$6</xm:f>
          </x14:formula1>
          <xm:sqref>X3:X100</xm:sqref>
        </x14:dataValidation>
        <x14:dataValidation type="list" allowBlank="1" showInputMessage="1" showErrorMessage="1" xr:uid="{8BEA890A-5711-44A6-8D9F-A2FC3CCCF3DF}">
          <x14:formula1>
            <xm:f>reference_tables!$AH$2:$AH$3</xm:f>
          </x14:formula1>
          <xm:sqref>W3:W100</xm:sqref>
        </x14:dataValidation>
        <x14:dataValidation type="list" allowBlank="1" showInputMessage="1" showErrorMessage="1" xr:uid="{4C45F9A6-11A8-481A-B0C8-378814644837}">
          <x14:formula1>
            <xm:f>reference_tables!$AS$2:$AS$5</xm:f>
          </x14:formula1>
          <xm:sqref>S3:S100</xm:sqref>
        </x14:dataValidation>
        <x14:dataValidation type="list" allowBlank="1" showInputMessage="1" showErrorMessage="1" xr:uid="{83406E2B-3F6E-476F-A104-68E82D5163F7}">
          <x14:formula1>
            <xm:f>reference_tables!$N$2:$N$20</xm:f>
          </x14:formula1>
          <xm:sqref>A3:A100</xm:sqref>
        </x14:dataValidation>
        <x14:dataValidation type="date" allowBlank="1" showInputMessage="1" showErrorMessage="1" error="the date you entered is not in the defined NAPHS timeline" xr:uid="{42AAAA38-B20A-40E6-A94F-07257A56DC77}">
          <x14:formula1>
            <xm:f>'1_установка'!$C$18</xm:f>
          </x14:formula1>
          <x14:formula2>
            <xm:f>'1_установка'!$E$18</xm:f>
          </x14:formula2>
          <xm:sqref>P3:P100</xm:sqref>
        </x14:dataValidation>
        <x14:dataValidation type="date" allowBlank="1" showInputMessage="1" showErrorMessage="1" error="The end dates needs to:_x000a__x000a_- be later than the start date_x000a_- and within the NAPHS timeline" xr:uid="{222A13E9-7992-4E79-A4BD-C5EF6CF42A3D}">
          <x14:formula1>
            <xm:f>P3</xm:f>
          </x14:formula1>
          <x14:formula2>
            <xm:f>'1_установка'!$E$18</xm:f>
          </x14:formula2>
          <xm:sqref>Q3:Q100</xm:sqref>
        </x14:dataValidation>
        <x14:dataValidation type="list" allowBlank="1" showInputMessage="1" showErrorMessage="1" xr:uid="{8D4D665A-A2C1-4E65-8D40-997A1F29842E}">
          <x14:formula1>
            <xm:f>reference_tables!$AO$2:$AO$4</xm:f>
          </x14:formula1>
          <xm:sqref>M3:M100</xm:sqref>
        </x14:dataValidation>
        <x14:dataValidation type="list" allowBlank="1" showInputMessage="1" showErrorMessage="1" xr:uid="{F0E5725B-9947-4074-A5F2-617DD7CD0D70}">
          <x14:formula1>
            <xm:f>reference_tables!$AP$2:$AP$4</xm:f>
          </x14:formula1>
          <xm:sqref>N3:N100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1C93-4B3C-4699-B44E-17624156164A}">
  <sheetPr>
    <tabColor theme="4" tint="0.59999389629810485"/>
  </sheetPr>
  <dimension ref="A1:C20"/>
  <sheetViews>
    <sheetView workbookViewId="0">
      <selection activeCell="C20" sqref="C20"/>
    </sheetView>
  </sheetViews>
  <sheetFormatPr defaultRowHeight="14.25" x14ac:dyDescent="0.45"/>
  <cols>
    <col min="1" max="1" width="48.46484375" customWidth="1"/>
    <col min="2" max="2" width="14.86328125" style="117" customWidth="1"/>
    <col min="3" max="3" width="21" bestFit="1" customWidth="1"/>
  </cols>
  <sheetData>
    <row r="1" spans="1:3" ht="23.25" x14ac:dyDescent="0.7">
      <c r="A1" s="142" t="s">
        <v>548</v>
      </c>
      <c r="B1" s="142"/>
    </row>
    <row r="3" spans="1:3" x14ac:dyDescent="0.45">
      <c r="A3" s="43" t="s">
        <v>12</v>
      </c>
      <c r="B3" t="s">
        <v>544</v>
      </c>
      <c r="C3" t="s">
        <v>545</v>
      </c>
    </row>
    <row r="4" spans="1:3" x14ac:dyDescent="0.45">
      <c r="A4" s="4" t="s">
        <v>13</v>
      </c>
      <c r="B4" s="12"/>
      <c r="C4" s="12">
        <v>0</v>
      </c>
    </row>
    <row r="5" spans="1:3" x14ac:dyDescent="0.45">
      <c r="A5" s="44"/>
      <c r="B5" s="12"/>
      <c r="C5" s="12">
        <v>0</v>
      </c>
    </row>
    <row r="6" spans="1:3" x14ac:dyDescent="0.45">
      <c r="A6" s="44" t="s">
        <v>13</v>
      </c>
      <c r="B6" s="12"/>
      <c r="C6" s="12">
        <v>0</v>
      </c>
    </row>
    <row r="7" spans="1:3" x14ac:dyDescent="0.45">
      <c r="A7" s="4" t="s">
        <v>14</v>
      </c>
      <c r="B7" s="12"/>
      <c r="C7" s="12">
        <v>0</v>
      </c>
    </row>
    <row r="8" spans="1:3" x14ac:dyDescent="0.45">
      <c r="B8"/>
    </row>
    <row r="9" spans="1:3" x14ac:dyDescent="0.45">
      <c r="B9"/>
    </row>
    <row r="10" spans="1:3" x14ac:dyDescent="0.45">
      <c r="B10"/>
    </row>
    <row r="11" spans="1:3" x14ac:dyDescent="0.45">
      <c r="B11"/>
    </row>
    <row r="12" spans="1:3" x14ac:dyDescent="0.45">
      <c r="B12"/>
    </row>
    <row r="13" spans="1:3" x14ac:dyDescent="0.45">
      <c r="B13"/>
    </row>
    <row r="14" spans="1:3" x14ac:dyDescent="0.45">
      <c r="B14"/>
    </row>
    <row r="15" spans="1:3" x14ac:dyDescent="0.45">
      <c r="B15"/>
    </row>
    <row r="16" spans="1:3" x14ac:dyDescent="0.45">
      <c r="B16"/>
    </row>
    <row r="17" spans="2:2" x14ac:dyDescent="0.45">
      <c r="B17"/>
    </row>
    <row r="18" spans="2:2" x14ac:dyDescent="0.45">
      <c r="B18"/>
    </row>
    <row r="19" spans="2:2" x14ac:dyDescent="0.45">
      <c r="B19"/>
    </row>
    <row r="20" spans="2:2" x14ac:dyDescent="0.45">
      <c r="B20"/>
    </row>
  </sheetData>
  <mergeCells count="1">
    <mergeCell ref="A1:B1"/>
  </mergeCell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00DA4-129A-411A-89FB-CE61A7701E42}">
  <sheetPr>
    <tabColor theme="4" tint="0.59999389629810485"/>
  </sheetPr>
  <dimension ref="A1:AI7"/>
  <sheetViews>
    <sheetView tabSelected="1" topLeftCell="R1" workbookViewId="0">
      <selection activeCell="S3" sqref="S3"/>
    </sheetView>
  </sheetViews>
  <sheetFormatPr defaultRowHeight="14.25" x14ac:dyDescent="0.45"/>
  <cols>
    <col min="1" max="1" width="12.06640625" bestFit="1" customWidth="1"/>
    <col min="2" max="2" width="27.3984375" bestFit="1" customWidth="1"/>
    <col min="19" max="19" width="12.06640625" bestFit="1" customWidth="1"/>
    <col min="20" max="20" width="27.3984375" bestFit="1" customWidth="1"/>
  </cols>
  <sheetData>
    <row r="1" spans="1:35" ht="21" x14ac:dyDescent="0.65">
      <c r="A1" s="143" t="s">
        <v>546</v>
      </c>
      <c r="B1" s="143"/>
      <c r="C1" s="143"/>
      <c r="D1" s="143"/>
      <c r="E1" s="143"/>
      <c r="F1" s="143"/>
      <c r="G1" s="143"/>
      <c r="H1" s="143"/>
      <c r="I1" s="143"/>
      <c r="J1" s="143"/>
      <c r="K1" s="143"/>
      <c r="L1" s="143"/>
      <c r="M1" s="143"/>
      <c r="N1" s="143"/>
      <c r="O1" s="143"/>
      <c r="P1" s="143"/>
      <c r="Q1" s="143"/>
      <c r="S1" s="144" t="s">
        <v>547</v>
      </c>
      <c r="T1" s="144"/>
      <c r="U1" s="144"/>
      <c r="V1" s="144"/>
      <c r="W1" s="144"/>
      <c r="X1" s="144"/>
      <c r="Y1" s="144"/>
      <c r="Z1" s="144"/>
      <c r="AA1" s="144"/>
      <c r="AB1" s="144"/>
      <c r="AC1" s="144"/>
      <c r="AD1" s="144"/>
      <c r="AE1" s="144"/>
      <c r="AF1" s="144"/>
      <c r="AG1" s="144"/>
      <c r="AH1" s="144"/>
      <c r="AI1" s="144"/>
    </row>
    <row r="3" spans="1:35" x14ac:dyDescent="0.45">
      <c r="A3" s="43" t="s">
        <v>12</v>
      </c>
      <c r="B3" t="s">
        <v>549</v>
      </c>
      <c r="S3" s="43" t="s">
        <v>12</v>
      </c>
      <c r="T3" t="s">
        <v>549</v>
      </c>
    </row>
    <row r="4" spans="1:35" x14ac:dyDescent="0.45">
      <c r="A4" s="4" t="s">
        <v>13</v>
      </c>
      <c r="B4" s="146">
        <v>80000</v>
      </c>
      <c r="S4" s="4" t="s">
        <v>13</v>
      </c>
      <c r="T4" s="146">
        <v>80000</v>
      </c>
    </row>
    <row r="5" spans="1:35" x14ac:dyDescent="0.45">
      <c r="A5" s="4" t="s">
        <v>14</v>
      </c>
      <c r="B5" s="146">
        <v>80000</v>
      </c>
      <c r="S5" s="44"/>
      <c r="T5" s="146"/>
    </row>
    <row r="6" spans="1:35" x14ac:dyDescent="0.45">
      <c r="S6" s="44" t="s">
        <v>13</v>
      </c>
      <c r="T6" s="146">
        <v>80000</v>
      </c>
    </row>
    <row r="7" spans="1:35" x14ac:dyDescent="0.45">
      <c r="S7" s="4" t="s">
        <v>14</v>
      </c>
      <c r="T7" s="146">
        <v>80000</v>
      </c>
    </row>
  </sheetData>
  <mergeCells count="2">
    <mergeCell ref="A1:Q1"/>
    <mergeCell ref="S1:AI1"/>
  </mergeCell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b85505-ce97-4e93-9242-a479948a31f9" xsi:nil="true"/>
    <lcf76f155ced4ddcb4097134ff3c332f xmlns="68d9e2be-9b8f-43df-9060-df3b1d9be06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35193CB2898F4DA09FD206133D98F1" ma:contentTypeVersion="16" ma:contentTypeDescription="Create a new document." ma:contentTypeScope="" ma:versionID="dfb3865bc084f716b20031d19875aa36">
  <xsd:schema xmlns:xsd="http://www.w3.org/2001/XMLSchema" xmlns:xs="http://www.w3.org/2001/XMLSchema" xmlns:p="http://schemas.microsoft.com/office/2006/metadata/properties" xmlns:ns2="68d9e2be-9b8f-43df-9060-df3b1d9be06c" xmlns:ns3="36b85505-ce97-4e93-9242-a479948a31f9" targetNamespace="http://schemas.microsoft.com/office/2006/metadata/properties" ma:root="true" ma:fieldsID="720222a86337717b7085f6e52b0e95a1" ns2:_="" ns3:_="">
    <xsd:import namespace="68d9e2be-9b8f-43df-9060-df3b1d9be06c"/>
    <xsd:import namespace="36b85505-ce97-4e93-9242-a479948a31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d9e2be-9b8f-43df-9060-df3b1d9be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6b85505-ce97-4e93-9242-a479948a31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ea3a27-51e2-4e72-a138-bce04217a3a4}" ma:internalName="TaxCatchAll" ma:showField="CatchAllData" ma:web="36b85505-ce97-4e93-9242-a479948a31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H W j r V t y m h E K j A A A A 9 w A A A B I A H A B D b 2 5 m a W c v U G F j a 2 F n Z S 5 4 b W w g o h g A K K A U A A A A A A A A A A A A A A A A A A A A A A A A A A A A h Y 9 N D o I w G E S v Q r q n f 8 a E k F I W b i U x M T F u m 1 K h A T 4 M L Z a 7 u f B I X k G M o u 5 c z p u 3 m L l f b y K f u j a 6 m M H Z H j L E M E W R A d 2 X F q o M j f 4 U J y i X Y q d 0 o y o T z T K 4 d H J l h m r v z y k h I Q Q c V r g f K s I p Z e R Y b P e 6 N p 1 C H 9 n + l 2 M L z i v Q B k l x e I 2 R H D O W Y E 4 5 p o I s U B Q W v g K f 9 z 7 b H y g 2 Y + v H w U g D M V v P 3 Z I F e Z + Q D 1 B L A w Q U A A I A C A A d a O t 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W j r V i i K R 7 g O A A A A E Q A A A B M A H A B G b 3 J t d W x h c y 9 T Z W N 0 a W 9 u M S 5 t I K I Y A C i g F A A A A A A A A A A A A A A A A A A A A A A A A A A A A C t O T S 7 J z M 9 T C I b Q h t Y A U E s B A i 0 A F A A C A A g A H W j r V t y m h E K j A A A A 9 w A A A B I A A A A A A A A A A A A A A A A A A A A A A E N v b m Z p Z y 9 Q Y W N r Y W d l L n h t b F B L A Q I t A B Q A A g A I A B 1 o 6 1 Y P y u m r p A A A A O k A A A A T A A A A A A A A A A A A A A A A A O 8 A A A B b Q 2 9 u d G V u d F 9 U e X B l c 1 0 u e G 1 s U E s B A i 0 A F A A C A A g A H W j 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i o 4 4 E 9 G U 5 D t u S B d W D V r a 0 A A A A A A g A A A A A A E G Y A A A A B A A A g A A A A u S 0 K f E 9 9 H i i 2 t T A a 6 G + 8 i 7 6 Q 5 k B L Y 9 D P S 9 a t v R V 2 a n k A A A A A D o A A A A A C A A A g A A A A Y S M s C l g d a r U 3 A c y g Y J B r b T s X B m 6 z E 2 k R U w C Z 3 / R X y W V Q A A A A w 7 d O d n N x s z J c I Z y O 0 I o G O n g X K Z 0 H j 3 d m / o v E o E h 5 S k A H b F r 4 v C e J b A i p 0 L J 2 h q 8 C L l 0 4 O X X j J h 0 o 0 C c i 4 p c u W b k 3 w 4 D O m t g 5 F 7 P d i d 1 f O s J A A A A A s x H d H w j G x H r 4 y y T i d u J h m A c 7 k q m U s i v / 8 E T n B e / v I m M r s r H o 7 X N R a d 3 F d J Q d Y Q F H X C Z a V 5 D p y c Q K r G 5 t P r 6 R 3 g = = < / D a t a M a s h u p > 
</file>

<file path=customXml/itemProps1.xml><?xml version="1.0" encoding="utf-8"?>
<ds:datastoreItem xmlns:ds="http://schemas.openxmlformats.org/officeDocument/2006/customXml" ds:itemID="{3EEABAB6-4CBC-45B1-B128-9EDC904D54A7}">
  <ds:schemaRefs>
    <ds:schemaRef ds:uri="http://schemas.microsoft.com/office/2006/metadata/properties"/>
    <ds:schemaRef ds:uri="http://schemas.microsoft.com/office/infopath/2007/PartnerControls"/>
    <ds:schemaRef ds:uri="36b85505-ce97-4e93-9242-a479948a31f9"/>
    <ds:schemaRef ds:uri="68d9e2be-9b8f-43df-9060-df3b1d9be06c"/>
  </ds:schemaRefs>
</ds:datastoreItem>
</file>

<file path=customXml/itemProps2.xml><?xml version="1.0" encoding="utf-8"?>
<ds:datastoreItem xmlns:ds="http://schemas.openxmlformats.org/officeDocument/2006/customXml" ds:itemID="{32CCD179-5A40-401A-8B34-8A38A9D54B6E}">
  <ds:schemaRefs>
    <ds:schemaRef ds:uri="http://schemas.microsoft.com/sharepoint/v3/contenttype/forms"/>
  </ds:schemaRefs>
</ds:datastoreItem>
</file>

<file path=customXml/itemProps3.xml><?xml version="1.0" encoding="utf-8"?>
<ds:datastoreItem xmlns:ds="http://schemas.openxmlformats.org/officeDocument/2006/customXml" ds:itemID="{23F94A26-5369-488A-9E14-6001524B7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d9e2be-9b8f-43df-9060-df3b1d9be06c"/>
    <ds:schemaRef ds:uri="36b85505-ce97-4e93-9242-a479948a3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DCA6186-0AC1-4FDF-9A71-BCAC758503C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reference_tables</vt:lpstr>
      <vt:lpstr>Инструкции</vt:lpstr>
      <vt:lpstr>1_установка</vt:lpstr>
      <vt:lpstr>НПДБЗ</vt:lpstr>
      <vt:lpstr>Информационная панель "Бюджет"</vt:lpstr>
      <vt:lpstr>Информационная панель "Осуществ</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 team</dc:creator>
  <cp:keywords/>
  <dc:description/>
  <cp:lastModifiedBy>Denis Charles</cp:lastModifiedBy>
  <cp:revision/>
  <dcterms:created xsi:type="dcterms:W3CDTF">2022-03-23T08:15:29Z</dcterms:created>
  <dcterms:modified xsi:type="dcterms:W3CDTF">2023-07-11T11:09:10Z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0x010100EE35193CB2898F4DA09FD206133D98F1</vt:lpwstr>
  </property>
  <property fmtid="{D5CDD505-2E9C-101B-9397-08002B2CF9AE}" pid="3" name="MediaServiceImageTags">
    <vt:lpwstr/>
  </property>
</Properties>
</file>