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E:\Dr Mohammad Salim Reza_09DEC2019\Official Documents_ WHO\FTP-WHO\WHO HQ\2022\CHOLERA\OCV ICG Request Form\"/>
    </mc:Choice>
  </mc:AlternateContent>
  <xr:revisionPtr revIDLastSave="0" documentId="13_ncr:1_{34DB07D4-14A6-4C10-AE60-0E1CBB12E2DA}" xr6:coauthVersionLast="47" xr6:coauthVersionMax="47" xr10:uidLastSave="{00000000-0000-0000-0000-000000000000}"/>
  <bookViews>
    <workbookView xWindow="-110" yWindow="-110" windowWidth="19420" windowHeight="12420" tabRatio="873" xr2:uid="{00000000-000D-0000-FFFF-FFFF00000000}"/>
  </bookViews>
  <sheets>
    <sheet name="ANNEX 1 Epid Info Place Week" sheetId="20" r:id="rId1"/>
    <sheet name="ANNEX 2 History Cholera" sheetId="26" r:id="rId2"/>
    <sheet name="ANNEX 3 Lab_Info" sheetId="28" r:id="rId3"/>
    <sheet name="ANNEX 4 Vaccine needs" sheetId="22" r:id="rId4"/>
    <sheet name="données mortalité" sheetId="6" state="hidden" r:id="rId5"/>
    <sheet name="données létalité" sheetId="17" state="hidden" r:id="rId6"/>
    <sheet name="Données cas" sheetId="4" state="hidden" r:id="rId7"/>
    <sheet name="Shanchol Logistics" sheetId="30" r:id="rId8"/>
    <sheet name="Euvichol+ Logistics" sheetId="31" r:id="rId9"/>
  </sheets>
  <definedNames>
    <definedName name="Mcs">#REF!</definedName>
    <definedName name="_xlnm.Print_Area" localSheetId="0">'ANNEX 1 Epid Info Place Week'!$A$1:$BC$43</definedName>
    <definedName name="_xlnm.Print_Area" localSheetId="3">'ANNEX 4 Vaccine needs'!$A$1:$I$45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E15" i="20" l="1"/>
  <c r="HE16" i="20"/>
  <c r="HE17" i="20"/>
  <c r="HE18" i="20"/>
  <c r="HE19" i="20"/>
  <c r="HE20" i="20"/>
  <c r="HE21" i="20"/>
  <c r="HE22" i="20"/>
  <c r="HG22" i="20" s="1"/>
  <c r="HE23" i="20"/>
  <c r="HE24" i="20"/>
  <c r="HE25" i="20"/>
  <c r="HE26" i="20"/>
  <c r="HE27" i="20"/>
  <c r="HE28" i="20"/>
  <c r="HE29" i="20"/>
  <c r="HE30" i="20"/>
  <c r="HE31" i="20"/>
  <c r="HE32" i="20"/>
  <c r="HE33" i="20"/>
  <c r="HE34" i="20"/>
  <c r="HE35" i="20"/>
  <c r="HE36" i="20"/>
  <c r="HE37" i="20"/>
  <c r="HE38" i="20"/>
  <c r="HE39" i="20"/>
  <c r="HD16" i="20"/>
  <c r="HD17" i="20"/>
  <c r="HD18" i="20"/>
  <c r="HD19" i="20"/>
  <c r="HD20" i="20"/>
  <c r="HD21" i="20"/>
  <c r="HD22" i="20"/>
  <c r="HD23" i="20"/>
  <c r="HD24" i="20"/>
  <c r="HD25" i="20"/>
  <c r="HD26" i="20"/>
  <c r="HD27" i="20"/>
  <c r="HD28" i="20"/>
  <c r="HD29" i="20"/>
  <c r="HD30" i="20"/>
  <c r="HD31" i="20"/>
  <c r="HD32" i="20"/>
  <c r="HD33" i="20"/>
  <c r="HD34" i="20"/>
  <c r="HD35" i="20"/>
  <c r="HD36" i="20"/>
  <c r="HD37" i="20"/>
  <c r="HD38" i="20"/>
  <c r="HD39" i="20"/>
  <c r="HF39" i="20" s="1"/>
  <c r="HD15" i="20"/>
  <c r="HE14" i="20"/>
  <c r="HD14" i="20"/>
  <c r="HF14" i="20" s="1"/>
  <c r="H55" i="31"/>
  <c r="J55" i="31" s="1"/>
  <c r="H54" i="31"/>
  <c r="J54" i="31" s="1"/>
  <c r="H53" i="31"/>
  <c r="J53" i="31" s="1"/>
  <c r="H52" i="31"/>
  <c r="J52" i="31" s="1"/>
  <c r="H51" i="31"/>
  <c r="J51" i="31" s="1"/>
  <c r="H50" i="31"/>
  <c r="J50" i="31" s="1"/>
  <c r="D20" i="31"/>
  <c r="D21" i="31" s="1"/>
  <c r="HB14" i="20"/>
  <c r="HC14" i="20"/>
  <c r="HB15" i="20"/>
  <c r="HC15" i="20"/>
  <c r="HB16" i="20"/>
  <c r="HC16" i="20"/>
  <c r="HB17" i="20"/>
  <c r="HC17" i="20"/>
  <c r="HB18" i="20"/>
  <c r="HC18" i="20"/>
  <c r="HB19" i="20"/>
  <c r="HC19" i="20"/>
  <c r="HB20" i="20"/>
  <c r="HC20" i="20"/>
  <c r="HB21" i="20"/>
  <c r="HC21" i="20"/>
  <c r="HB22" i="20"/>
  <c r="HC22" i="20"/>
  <c r="HB23" i="20"/>
  <c r="HC23" i="20"/>
  <c r="HB24" i="20"/>
  <c r="HC24" i="20"/>
  <c r="HB25" i="20"/>
  <c r="HC25" i="20"/>
  <c r="HB26" i="20"/>
  <c r="HC26" i="20"/>
  <c r="HB27" i="20"/>
  <c r="HC27" i="20"/>
  <c r="HB28" i="20"/>
  <c r="HC28" i="20"/>
  <c r="HB29" i="20"/>
  <c r="HC29" i="20"/>
  <c r="HB30" i="20"/>
  <c r="HC30" i="20"/>
  <c r="HB31" i="20"/>
  <c r="HC31" i="20"/>
  <c r="HB32" i="20"/>
  <c r="HC32" i="20"/>
  <c r="HB33" i="20"/>
  <c r="HC33" i="20"/>
  <c r="HB34" i="20"/>
  <c r="HC34" i="20"/>
  <c r="HB35" i="20"/>
  <c r="HC35" i="20"/>
  <c r="HB36" i="20"/>
  <c r="HC36" i="20"/>
  <c r="HB37" i="20"/>
  <c r="HC37" i="20"/>
  <c r="HB38" i="20"/>
  <c r="HC38" i="20"/>
  <c r="HB39" i="20"/>
  <c r="HC39" i="20"/>
  <c r="GZ40" i="20"/>
  <c r="HA40" i="20"/>
  <c r="FZ14" i="20"/>
  <c r="GA14" i="20"/>
  <c r="GD14" i="20"/>
  <c r="GE14" i="20"/>
  <c r="GH14" i="20"/>
  <c r="GI14" i="20"/>
  <c r="GL14" i="20"/>
  <c r="GM14" i="20"/>
  <c r="GP14" i="20"/>
  <c r="GQ14" i="20"/>
  <c r="GT14" i="20"/>
  <c r="GU14" i="20"/>
  <c r="GX14" i="20"/>
  <c r="GY14" i="20"/>
  <c r="FZ15" i="20"/>
  <c r="GA15" i="20"/>
  <c r="GD15" i="20"/>
  <c r="GE15" i="20"/>
  <c r="GH15" i="20"/>
  <c r="GI15" i="20"/>
  <c r="GL15" i="20"/>
  <c r="GM15" i="20"/>
  <c r="GP15" i="20"/>
  <c r="GQ15" i="20"/>
  <c r="GT15" i="20"/>
  <c r="GU15" i="20"/>
  <c r="GX15" i="20"/>
  <c r="GY15" i="20"/>
  <c r="FZ16" i="20"/>
  <c r="GA16" i="20"/>
  <c r="GD16" i="20"/>
  <c r="GE16" i="20"/>
  <c r="GH16" i="20"/>
  <c r="GI16" i="20"/>
  <c r="GL16" i="20"/>
  <c r="GM16" i="20"/>
  <c r="GP16" i="20"/>
  <c r="GQ16" i="20"/>
  <c r="GT16" i="20"/>
  <c r="GU16" i="20"/>
  <c r="GX16" i="20"/>
  <c r="GY16" i="20"/>
  <c r="FZ17" i="20"/>
  <c r="GA17" i="20"/>
  <c r="GD17" i="20"/>
  <c r="GE17" i="20"/>
  <c r="GH17" i="20"/>
  <c r="GI17" i="20"/>
  <c r="GL17" i="20"/>
  <c r="GM17" i="20"/>
  <c r="GP17" i="20"/>
  <c r="GQ17" i="20"/>
  <c r="GT17" i="20"/>
  <c r="GU17" i="20"/>
  <c r="GX17" i="20"/>
  <c r="GY17" i="20"/>
  <c r="FZ18" i="20"/>
  <c r="GA18" i="20"/>
  <c r="GD18" i="20"/>
  <c r="GE18" i="20"/>
  <c r="GH18" i="20"/>
  <c r="GI18" i="20"/>
  <c r="GL18" i="20"/>
  <c r="GM18" i="20"/>
  <c r="GP18" i="20"/>
  <c r="GQ18" i="20"/>
  <c r="GT18" i="20"/>
  <c r="GU18" i="20"/>
  <c r="GX18" i="20"/>
  <c r="GY18" i="20"/>
  <c r="FZ19" i="20"/>
  <c r="GA19" i="20"/>
  <c r="GD19" i="20"/>
  <c r="GE19" i="20"/>
  <c r="GH19" i="20"/>
  <c r="GI19" i="20"/>
  <c r="GL19" i="20"/>
  <c r="GM19" i="20"/>
  <c r="GP19" i="20"/>
  <c r="GQ19" i="20"/>
  <c r="GT19" i="20"/>
  <c r="GU19" i="20"/>
  <c r="GX19" i="20"/>
  <c r="GY19" i="20"/>
  <c r="FZ20" i="20"/>
  <c r="GA20" i="20"/>
  <c r="GD20" i="20"/>
  <c r="GE20" i="20"/>
  <c r="GH20" i="20"/>
  <c r="GI20" i="20"/>
  <c r="GL20" i="20"/>
  <c r="GM20" i="20"/>
  <c r="GP20" i="20"/>
  <c r="GQ20" i="20"/>
  <c r="GT20" i="20"/>
  <c r="GU20" i="20"/>
  <c r="GX20" i="20"/>
  <c r="GY20" i="20"/>
  <c r="FZ21" i="20"/>
  <c r="GA21" i="20"/>
  <c r="GD21" i="20"/>
  <c r="GE21" i="20"/>
  <c r="GH21" i="20"/>
  <c r="GI21" i="20"/>
  <c r="GL21" i="20"/>
  <c r="GM21" i="20"/>
  <c r="GP21" i="20"/>
  <c r="GQ21" i="20"/>
  <c r="GT21" i="20"/>
  <c r="GU21" i="20"/>
  <c r="GX21" i="20"/>
  <c r="GY21" i="20"/>
  <c r="FZ22" i="20"/>
  <c r="GA22" i="20"/>
  <c r="GD22" i="20"/>
  <c r="GE22" i="20"/>
  <c r="GH22" i="20"/>
  <c r="GI22" i="20"/>
  <c r="GL22" i="20"/>
  <c r="GM22" i="20"/>
  <c r="GP22" i="20"/>
  <c r="GQ22" i="20"/>
  <c r="GT22" i="20"/>
  <c r="GU22" i="20"/>
  <c r="GX22" i="20"/>
  <c r="GY22" i="20"/>
  <c r="FZ23" i="20"/>
  <c r="GA23" i="20"/>
  <c r="GD23" i="20"/>
  <c r="GE23" i="20"/>
  <c r="GH23" i="20"/>
  <c r="GI23" i="20"/>
  <c r="GL23" i="20"/>
  <c r="GM23" i="20"/>
  <c r="GP23" i="20"/>
  <c r="GQ23" i="20"/>
  <c r="GT23" i="20"/>
  <c r="GU23" i="20"/>
  <c r="GX23" i="20"/>
  <c r="GY23" i="20"/>
  <c r="FZ24" i="20"/>
  <c r="GA24" i="20"/>
  <c r="GD24" i="20"/>
  <c r="GE24" i="20"/>
  <c r="GH24" i="20"/>
  <c r="GI24" i="20"/>
  <c r="GL24" i="20"/>
  <c r="GM24" i="20"/>
  <c r="GP24" i="20"/>
  <c r="GQ24" i="20"/>
  <c r="GT24" i="20"/>
  <c r="GU24" i="20"/>
  <c r="GX24" i="20"/>
  <c r="GY24" i="20"/>
  <c r="FZ25" i="20"/>
  <c r="GA25" i="20"/>
  <c r="GD25" i="20"/>
  <c r="GE25" i="20"/>
  <c r="GH25" i="20"/>
  <c r="GI25" i="20"/>
  <c r="GL25" i="20"/>
  <c r="GM25" i="20"/>
  <c r="GP25" i="20"/>
  <c r="GQ25" i="20"/>
  <c r="GT25" i="20"/>
  <c r="GU25" i="20"/>
  <c r="GX25" i="20"/>
  <c r="GY25" i="20"/>
  <c r="FZ26" i="20"/>
  <c r="GA26" i="20"/>
  <c r="GD26" i="20"/>
  <c r="GE26" i="20"/>
  <c r="GH26" i="20"/>
  <c r="GI26" i="20"/>
  <c r="GL26" i="20"/>
  <c r="GM26" i="20"/>
  <c r="GP26" i="20"/>
  <c r="GQ26" i="20"/>
  <c r="GT26" i="20"/>
  <c r="GU26" i="20"/>
  <c r="GX26" i="20"/>
  <c r="GY26" i="20"/>
  <c r="FZ27" i="20"/>
  <c r="GA27" i="20"/>
  <c r="GD27" i="20"/>
  <c r="GE27" i="20"/>
  <c r="GH27" i="20"/>
  <c r="GI27" i="20"/>
  <c r="GL27" i="20"/>
  <c r="GM27" i="20"/>
  <c r="GP27" i="20"/>
  <c r="GQ27" i="20"/>
  <c r="GT27" i="20"/>
  <c r="GU27" i="20"/>
  <c r="GX27" i="20"/>
  <c r="GY27" i="20"/>
  <c r="FZ28" i="20"/>
  <c r="GA28" i="20"/>
  <c r="GD28" i="20"/>
  <c r="GE28" i="20"/>
  <c r="GH28" i="20"/>
  <c r="GI28" i="20"/>
  <c r="GL28" i="20"/>
  <c r="GM28" i="20"/>
  <c r="GP28" i="20"/>
  <c r="GQ28" i="20"/>
  <c r="GT28" i="20"/>
  <c r="GU28" i="20"/>
  <c r="GX28" i="20"/>
  <c r="GY28" i="20"/>
  <c r="FZ29" i="20"/>
  <c r="GA29" i="20"/>
  <c r="GD29" i="20"/>
  <c r="GE29" i="20"/>
  <c r="GH29" i="20"/>
  <c r="GI29" i="20"/>
  <c r="GL29" i="20"/>
  <c r="GM29" i="20"/>
  <c r="GP29" i="20"/>
  <c r="GQ29" i="20"/>
  <c r="GT29" i="20"/>
  <c r="GU29" i="20"/>
  <c r="GX29" i="20"/>
  <c r="GY29" i="20"/>
  <c r="FZ30" i="20"/>
  <c r="GA30" i="20"/>
  <c r="GD30" i="20"/>
  <c r="GE30" i="20"/>
  <c r="GH30" i="20"/>
  <c r="GI30" i="20"/>
  <c r="GL30" i="20"/>
  <c r="GM30" i="20"/>
  <c r="GP30" i="20"/>
  <c r="GQ30" i="20"/>
  <c r="GT30" i="20"/>
  <c r="GU30" i="20"/>
  <c r="GX30" i="20"/>
  <c r="GY30" i="20"/>
  <c r="FZ31" i="20"/>
  <c r="GA31" i="20"/>
  <c r="GD31" i="20"/>
  <c r="GE31" i="20"/>
  <c r="GH31" i="20"/>
  <c r="GI31" i="20"/>
  <c r="GL31" i="20"/>
  <c r="GM31" i="20"/>
  <c r="GP31" i="20"/>
  <c r="GQ31" i="20"/>
  <c r="GT31" i="20"/>
  <c r="GU31" i="20"/>
  <c r="GX31" i="20"/>
  <c r="GY31" i="20"/>
  <c r="FZ32" i="20"/>
  <c r="GA32" i="20"/>
  <c r="GD32" i="20"/>
  <c r="GE32" i="20"/>
  <c r="GH32" i="20"/>
  <c r="GI32" i="20"/>
  <c r="GL32" i="20"/>
  <c r="GM32" i="20"/>
  <c r="GP32" i="20"/>
  <c r="GQ32" i="20"/>
  <c r="GT32" i="20"/>
  <c r="GU32" i="20"/>
  <c r="GX32" i="20"/>
  <c r="GY32" i="20"/>
  <c r="FZ33" i="20"/>
  <c r="GA33" i="20"/>
  <c r="GD33" i="20"/>
  <c r="GE33" i="20"/>
  <c r="GH33" i="20"/>
  <c r="GI33" i="20"/>
  <c r="GL33" i="20"/>
  <c r="GM33" i="20"/>
  <c r="GP33" i="20"/>
  <c r="GQ33" i="20"/>
  <c r="GT33" i="20"/>
  <c r="GU33" i="20"/>
  <c r="GX33" i="20"/>
  <c r="GY33" i="20"/>
  <c r="FZ34" i="20"/>
  <c r="GA34" i="20"/>
  <c r="GD34" i="20"/>
  <c r="GE34" i="20"/>
  <c r="GH34" i="20"/>
  <c r="GI34" i="20"/>
  <c r="GL34" i="20"/>
  <c r="GM34" i="20"/>
  <c r="GP34" i="20"/>
  <c r="GQ34" i="20"/>
  <c r="GT34" i="20"/>
  <c r="GU34" i="20"/>
  <c r="GX34" i="20"/>
  <c r="GY34" i="20"/>
  <c r="FZ35" i="20"/>
  <c r="GA35" i="20"/>
  <c r="GD35" i="20"/>
  <c r="GE35" i="20"/>
  <c r="GH35" i="20"/>
  <c r="GI35" i="20"/>
  <c r="GL35" i="20"/>
  <c r="GM35" i="20"/>
  <c r="GP35" i="20"/>
  <c r="GQ35" i="20"/>
  <c r="GT35" i="20"/>
  <c r="GU35" i="20"/>
  <c r="GX35" i="20"/>
  <c r="GY35" i="20"/>
  <c r="FZ36" i="20"/>
  <c r="GA36" i="20"/>
  <c r="GD36" i="20"/>
  <c r="GE36" i="20"/>
  <c r="GH36" i="20"/>
  <c r="GI36" i="20"/>
  <c r="GL36" i="20"/>
  <c r="GM36" i="20"/>
  <c r="GP36" i="20"/>
  <c r="GQ36" i="20"/>
  <c r="GT36" i="20"/>
  <c r="GU36" i="20"/>
  <c r="GX36" i="20"/>
  <c r="GY36" i="20"/>
  <c r="FZ37" i="20"/>
  <c r="GA37" i="20"/>
  <c r="GD37" i="20"/>
  <c r="GE37" i="20"/>
  <c r="GH37" i="20"/>
  <c r="GI37" i="20"/>
  <c r="GL37" i="20"/>
  <c r="GM37" i="20"/>
  <c r="GP37" i="20"/>
  <c r="GQ37" i="20"/>
  <c r="GT37" i="20"/>
  <c r="GU37" i="20"/>
  <c r="GX37" i="20"/>
  <c r="GY37" i="20"/>
  <c r="FZ38" i="20"/>
  <c r="GA38" i="20"/>
  <c r="GD38" i="20"/>
  <c r="GE38" i="20"/>
  <c r="GH38" i="20"/>
  <c r="GI38" i="20"/>
  <c r="GL38" i="20"/>
  <c r="GM38" i="20"/>
  <c r="GP38" i="20"/>
  <c r="GQ38" i="20"/>
  <c r="GT38" i="20"/>
  <c r="GU38" i="20"/>
  <c r="GX38" i="20"/>
  <c r="GY38" i="20"/>
  <c r="FZ39" i="20"/>
  <c r="GA39" i="20"/>
  <c r="GD39" i="20"/>
  <c r="GE39" i="20"/>
  <c r="GH39" i="20"/>
  <c r="GI39" i="20"/>
  <c r="GL39" i="20"/>
  <c r="GM39" i="20"/>
  <c r="GP39" i="20"/>
  <c r="GQ39" i="20"/>
  <c r="GT39" i="20"/>
  <c r="GU39" i="20"/>
  <c r="GX39" i="20"/>
  <c r="GY39" i="20"/>
  <c r="FX40" i="20"/>
  <c r="FY40" i="20"/>
  <c r="GA40" i="20" s="1"/>
  <c r="GB40" i="20"/>
  <c r="GE40" i="20" s="1"/>
  <c r="GC40" i="20"/>
  <c r="GF40" i="20"/>
  <c r="GG40" i="20"/>
  <c r="GI40" i="20" s="1"/>
  <c r="GJ40" i="20"/>
  <c r="GK40" i="20"/>
  <c r="GN40" i="20"/>
  <c r="GO40" i="20"/>
  <c r="GR40" i="20"/>
  <c r="GS40" i="20"/>
  <c r="GV40" i="20"/>
  <c r="GX40" i="20" s="1"/>
  <c r="GW40" i="20"/>
  <c r="ET14" i="20"/>
  <c r="EU14" i="20"/>
  <c r="EX14" i="20"/>
  <c r="EY14" i="20"/>
  <c r="FB14" i="20"/>
  <c r="FC14" i="20"/>
  <c r="FF14" i="20"/>
  <c r="FG14" i="20"/>
  <c r="FJ14" i="20"/>
  <c r="FK14" i="20"/>
  <c r="FN14" i="20"/>
  <c r="FO14" i="20"/>
  <c r="FR14" i="20"/>
  <c r="FS14" i="20"/>
  <c r="FV14" i="20"/>
  <c r="FW14" i="20"/>
  <c r="ET15" i="20"/>
  <c r="EU15" i="20"/>
  <c r="EX15" i="20"/>
  <c r="EY15" i="20"/>
  <c r="FB15" i="20"/>
  <c r="FC15" i="20"/>
  <c r="FF15" i="20"/>
  <c r="FG15" i="20"/>
  <c r="FJ15" i="20"/>
  <c r="FK15" i="20"/>
  <c r="FN15" i="20"/>
  <c r="FO15" i="20"/>
  <c r="FR15" i="20"/>
  <c r="FS15" i="20"/>
  <c r="FV15" i="20"/>
  <c r="FW15" i="20"/>
  <c r="ET16" i="20"/>
  <c r="EU16" i="20"/>
  <c r="EX16" i="20"/>
  <c r="EY16" i="20"/>
  <c r="FB16" i="20"/>
  <c r="FC16" i="20"/>
  <c r="FF16" i="20"/>
  <c r="FG16" i="20"/>
  <c r="FJ16" i="20"/>
  <c r="FK16" i="20"/>
  <c r="FN16" i="20"/>
  <c r="FO16" i="20"/>
  <c r="FR16" i="20"/>
  <c r="FS16" i="20"/>
  <c r="FV16" i="20"/>
  <c r="FW16" i="20"/>
  <c r="ET17" i="20"/>
  <c r="EU17" i="20"/>
  <c r="EX17" i="20"/>
  <c r="EY17" i="20"/>
  <c r="FB17" i="20"/>
  <c r="FC17" i="20"/>
  <c r="FF17" i="20"/>
  <c r="FG17" i="20"/>
  <c r="FJ17" i="20"/>
  <c r="FK17" i="20"/>
  <c r="FN17" i="20"/>
  <c r="FO17" i="20"/>
  <c r="FR17" i="20"/>
  <c r="FS17" i="20"/>
  <c r="FV17" i="20"/>
  <c r="FW17" i="20"/>
  <c r="ET18" i="20"/>
  <c r="EU18" i="20"/>
  <c r="EX18" i="20"/>
  <c r="EY18" i="20"/>
  <c r="FB18" i="20"/>
  <c r="FC18" i="20"/>
  <c r="FF18" i="20"/>
  <c r="FG18" i="20"/>
  <c r="FJ18" i="20"/>
  <c r="FK18" i="20"/>
  <c r="FN18" i="20"/>
  <c r="FO18" i="20"/>
  <c r="FR18" i="20"/>
  <c r="FS18" i="20"/>
  <c r="FV18" i="20"/>
  <c r="FW18" i="20"/>
  <c r="ET19" i="20"/>
  <c r="EU19" i="20"/>
  <c r="EX19" i="20"/>
  <c r="EY19" i="20"/>
  <c r="FB19" i="20"/>
  <c r="FC19" i="20"/>
  <c r="FF19" i="20"/>
  <c r="FG19" i="20"/>
  <c r="FJ19" i="20"/>
  <c r="FK19" i="20"/>
  <c r="FN19" i="20"/>
  <c r="FO19" i="20"/>
  <c r="FR19" i="20"/>
  <c r="FS19" i="20"/>
  <c r="FV19" i="20"/>
  <c r="FW19" i="20"/>
  <c r="ET20" i="20"/>
  <c r="EU20" i="20"/>
  <c r="EX20" i="20"/>
  <c r="EY20" i="20"/>
  <c r="FB20" i="20"/>
  <c r="FC20" i="20"/>
  <c r="FF20" i="20"/>
  <c r="FG20" i="20"/>
  <c r="FJ20" i="20"/>
  <c r="FK20" i="20"/>
  <c r="FN20" i="20"/>
  <c r="FO20" i="20"/>
  <c r="FR20" i="20"/>
  <c r="FS20" i="20"/>
  <c r="FV20" i="20"/>
  <c r="FW20" i="20"/>
  <c r="ET21" i="20"/>
  <c r="EU21" i="20"/>
  <c r="EX21" i="20"/>
  <c r="EY21" i="20"/>
  <c r="FB21" i="20"/>
  <c r="FC21" i="20"/>
  <c r="FF21" i="20"/>
  <c r="FG21" i="20"/>
  <c r="FJ21" i="20"/>
  <c r="FK21" i="20"/>
  <c r="FN21" i="20"/>
  <c r="FO21" i="20"/>
  <c r="FR21" i="20"/>
  <c r="FS21" i="20"/>
  <c r="FV21" i="20"/>
  <c r="FW21" i="20"/>
  <c r="ET22" i="20"/>
  <c r="EU22" i="20"/>
  <c r="EX22" i="20"/>
  <c r="EY22" i="20"/>
  <c r="FB22" i="20"/>
  <c r="FC22" i="20"/>
  <c r="FF22" i="20"/>
  <c r="FG22" i="20"/>
  <c r="FJ22" i="20"/>
  <c r="FK22" i="20"/>
  <c r="FN22" i="20"/>
  <c r="FO22" i="20"/>
  <c r="FR22" i="20"/>
  <c r="FS22" i="20"/>
  <c r="FV22" i="20"/>
  <c r="FW22" i="20"/>
  <c r="ET23" i="20"/>
  <c r="EU23" i="20"/>
  <c r="EX23" i="20"/>
  <c r="EY23" i="20"/>
  <c r="FB23" i="20"/>
  <c r="FC23" i="20"/>
  <c r="FF23" i="20"/>
  <c r="FG23" i="20"/>
  <c r="FJ23" i="20"/>
  <c r="FK23" i="20"/>
  <c r="FN23" i="20"/>
  <c r="FO23" i="20"/>
  <c r="FR23" i="20"/>
  <c r="FS23" i="20"/>
  <c r="FV23" i="20"/>
  <c r="FW23" i="20"/>
  <c r="ET24" i="20"/>
  <c r="EU24" i="20"/>
  <c r="EX24" i="20"/>
  <c r="EY24" i="20"/>
  <c r="FB24" i="20"/>
  <c r="FC24" i="20"/>
  <c r="FF24" i="20"/>
  <c r="FG24" i="20"/>
  <c r="FJ24" i="20"/>
  <c r="FK24" i="20"/>
  <c r="FN24" i="20"/>
  <c r="FO24" i="20"/>
  <c r="FR24" i="20"/>
  <c r="FS24" i="20"/>
  <c r="FV24" i="20"/>
  <c r="FW24" i="20"/>
  <c r="ET25" i="20"/>
  <c r="EU25" i="20"/>
  <c r="EX25" i="20"/>
  <c r="EY25" i="20"/>
  <c r="FB25" i="20"/>
  <c r="FC25" i="20"/>
  <c r="FF25" i="20"/>
  <c r="FG25" i="20"/>
  <c r="FJ25" i="20"/>
  <c r="FK25" i="20"/>
  <c r="FN25" i="20"/>
  <c r="FO25" i="20"/>
  <c r="FR25" i="20"/>
  <c r="FS25" i="20"/>
  <c r="FV25" i="20"/>
  <c r="FW25" i="20"/>
  <c r="ET26" i="20"/>
  <c r="EU26" i="20"/>
  <c r="EX26" i="20"/>
  <c r="EY26" i="20"/>
  <c r="FB26" i="20"/>
  <c r="FC26" i="20"/>
  <c r="FF26" i="20"/>
  <c r="FG26" i="20"/>
  <c r="FJ26" i="20"/>
  <c r="FK26" i="20"/>
  <c r="FN26" i="20"/>
  <c r="FO26" i="20"/>
  <c r="FR26" i="20"/>
  <c r="FS26" i="20"/>
  <c r="FV26" i="20"/>
  <c r="FW26" i="20"/>
  <c r="ET27" i="20"/>
  <c r="EU27" i="20"/>
  <c r="EX27" i="20"/>
  <c r="EY27" i="20"/>
  <c r="FB27" i="20"/>
  <c r="FC27" i="20"/>
  <c r="FF27" i="20"/>
  <c r="FG27" i="20"/>
  <c r="FJ27" i="20"/>
  <c r="FK27" i="20"/>
  <c r="FN27" i="20"/>
  <c r="FO27" i="20"/>
  <c r="FR27" i="20"/>
  <c r="FS27" i="20"/>
  <c r="FV27" i="20"/>
  <c r="FW27" i="20"/>
  <c r="ET28" i="20"/>
  <c r="EU28" i="20"/>
  <c r="EX28" i="20"/>
  <c r="EY28" i="20"/>
  <c r="FB28" i="20"/>
  <c r="FC28" i="20"/>
  <c r="FF28" i="20"/>
  <c r="FG28" i="20"/>
  <c r="FJ28" i="20"/>
  <c r="FK28" i="20"/>
  <c r="FN28" i="20"/>
  <c r="FO28" i="20"/>
  <c r="FR28" i="20"/>
  <c r="FS28" i="20"/>
  <c r="FV28" i="20"/>
  <c r="FW28" i="20"/>
  <c r="ET29" i="20"/>
  <c r="EU29" i="20"/>
  <c r="EX29" i="20"/>
  <c r="EY29" i="20"/>
  <c r="FB29" i="20"/>
  <c r="FC29" i="20"/>
  <c r="FF29" i="20"/>
  <c r="FG29" i="20"/>
  <c r="FJ29" i="20"/>
  <c r="FK29" i="20"/>
  <c r="FN29" i="20"/>
  <c r="FO29" i="20"/>
  <c r="FR29" i="20"/>
  <c r="FS29" i="20"/>
  <c r="FV29" i="20"/>
  <c r="FW29" i="20"/>
  <c r="ET30" i="20"/>
  <c r="EU30" i="20"/>
  <c r="EX30" i="20"/>
  <c r="EY30" i="20"/>
  <c r="FB30" i="20"/>
  <c r="FC30" i="20"/>
  <c r="FF30" i="20"/>
  <c r="FG30" i="20"/>
  <c r="FJ30" i="20"/>
  <c r="FK30" i="20"/>
  <c r="FN30" i="20"/>
  <c r="FO30" i="20"/>
  <c r="FR30" i="20"/>
  <c r="FS30" i="20"/>
  <c r="FV30" i="20"/>
  <c r="FW30" i="20"/>
  <c r="ET31" i="20"/>
  <c r="EU31" i="20"/>
  <c r="EX31" i="20"/>
  <c r="EY31" i="20"/>
  <c r="FB31" i="20"/>
  <c r="FC31" i="20"/>
  <c r="FF31" i="20"/>
  <c r="FG31" i="20"/>
  <c r="FJ31" i="20"/>
  <c r="FK31" i="20"/>
  <c r="FN31" i="20"/>
  <c r="FO31" i="20"/>
  <c r="FR31" i="20"/>
  <c r="FS31" i="20"/>
  <c r="FV31" i="20"/>
  <c r="FW31" i="20"/>
  <c r="ET32" i="20"/>
  <c r="EU32" i="20"/>
  <c r="EX32" i="20"/>
  <c r="EY32" i="20"/>
  <c r="FB32" i="20"/>
  <c r="FC32" i="20"/>
  <c r="FF32" i="20"/>
  <c r="FG32" i="20"/>
  <c r="FJ32" i="20"/>
  <c r="FK32" i="20"/>
  <c r="FN32" i="20"/>
  <c r="FO32" i="20"/>
  <c r="FR32" i="20"/>
  <c r="FS32" i="20"/>
  <c r="FV32" i="20"/>
  <c r="FW32" i="20"/>
  <c r="ET33" i="20"/>
  <c r="EU33" i="20"/>
  <c r="EX33" i="20"/>
  <c r="EY33" i="20"/>
  <c r="FB33" i="20"/>
  <c r="FC33" i="20"/>
  <c r="FF33" i="20"/>
  <c r="FG33" i="20"/>
  <c r="FJ33" i="20"/>
  <c r="FK33" i="20"/>
  <c r="FN33" i="20"/>
  <c r="FO33" i="20"/>
  <c r="FR33" i="20"/>
  <c r="FS33" i="20"/>
  <c r="FV33" i="20"/>
  <c r="FW33" i="20"/>
  <c r="ET34" i="20"/>
  <c r="EU34" i="20"/>
  <c r="EX34" i="20"/>
  <c r="EY34" i="20"/>
  <c r="FB34" i="20"/>
  <c r="FC34" i="20"/>
  <c r="FF34" i="20"/>
  <c r="FG34" i="20"/>
  <c r="FJ34" i="20"/>
  <c r="FK34" i="20"/>
  <c r="FN34" i="20"/>
  <c r="FO34" i="20"/>
  <c r="FR34" i="20"/>
  <c r="FS34" i="20"/>
  <c r="FV34" i="20"/>
  <c r="FW34" i="20"/>
  <c r="ET35" i="20"/>
  <c r="EU35" i="20"/>
  <c r="EX35" i="20"/>
  <c r="EY35" i="20"/>
  <c r="FB35" i="20"/>
  <c r="FC35" i="20"/>
  <c r="FF35" i="20"/>
  <c r="FG35" i="20"/>
  <c r="FJ35" i="20"/>
  <c r="FK35" i="20"/>
  <c r="FN35" i="20"/>
  <c r="FO35" i="20"/>
  <c r="FR35" i="20"/>
  <c r="FS35" i="20"/>
  <c r="FV35" i="20"/>
  <c r="FW35" i="20"/>
  <c r="ET36" i="20"/>
  <c r="EU36" i="20"/>
  <c r="EX36" i="20"/>
  <c r="EY36" i="20"/>
  <c r="FB36" i="20"/>
  <c r="FC36" i="20"/>
  <c r="FF36" i="20"/>
  <c r="FG36" i="20"/>
  <c r="FJ36" i="20"/>
  <c r="FK36" i="20"/>
  <c r="FN36" i="20"/>
  <c r="FO36" i="20"/>
  <c r="FR36" i="20"/>
  <c r="FS36" i="20"/>
  <c r="FV36" i="20"/>
  <c r="FW36" i="20"/>
  <c r="ET37" i="20"/>
  <c r="EU37" i="20"/>
  <c r="EX37" i="20"/>
  <c r="EY37" i="20"/>
  <c r="FB37" i="20"/>
  <c r="FC37" i="20"/>
  <c r="FF37" i="20"/>
  <c r="FG37" i="20"/>
  <c r="FJ37" i="20"/>
  <c r="FK37" i="20"/>
  <c r="FN37" i="20"/>
  <c r="FO37" i="20"/>
  <c r="FR37" i="20"/>
  <c r="FS37" i="20"/>
  <c r="FV37" i="20"/>
  <c r="FW37" i="20"/>
  <c r="ET38" i="20"/>
  <c r="EU38" i="20"/>
  <c r="EX38" i="20"/>
  <c r="EY38" i="20"/>
  <c r="FB38" i="20"/>
  <c r="FC38" i="20"/>
  <c r="FF38" i="20"/>
  <c r="FG38" i="20"/>
  <c r="FJ38" i="20"/>
  <c r="FK38" i="20"/>
  <c r="FN38" i="20"/>
  <c r="FO38" i="20"/>
  <c r="FR38" i="20"/>
  <c r="FS38" i="20"/>
  <c r="FV38" i="20"/>
  <c r="FW38" i="20"/>
  <c r="ET39" i="20"/>
  <c r="EU39" i="20"/>
  <c r="EX39" i="20"/>
  <c r="EY39" i="20"/>
  <c r="FB39" i="20"/>
  <c r="FC39" i="20"/>
  <c r="FF39" i="20"/>
  <c r="FG39" i="20"/>
  <c r="FJ39" i="20"/>
  <c r="FK39" i="20"/>
  <c r="FN39" i="20"/>
  <c r="FO39" i="20"/>
  <c r="FR39" i="20"/>
  <c r="FS39" i="20"/>
  <c r="FV39" i="20"/>
  <c r="FW39" i="20"/>
  <c r="ER40" i="20"/>
  <c r="ES40" i="20"/>
  <c r="EU40" i="20" s="1"/>
  <c r="EV40" i="20"/>
  <c r="EW40" i="20"/>
  <c r="EZ40" i="20"/>
  <c r="FA40" i="20"/>
  <c r="FD40" i="20"/>
  <c r="FF40" i="20" s="1"/>
  <c r="FE40" i="20"/>
  <c r="FH40" i="20"/>
  <c r="FI40" i="20"/>
  <c r="FK40" i="20" s="1"/>
  <c r="FL40" i="20"/>
  <c r="FN40" i="20" s="1"/>
  <c r="FM40" i="20"/>
  <c r="FP40" i="20"/>
  <c r="FQ40" i="20"/>
  <c r="FT40" i="20"/>
  <c r="FV40" i="20" s="1"/>
  <c r="FU40" i="20"/>
  <c r="DR14" i="20"/>
  <c r="DS14" i="20"/>
  <c r="DV14" i="20"/>
  <c r="DW14" i="20"/>
  <c r="DZ14" i="20"/>
  <c r="EA14" i="20"/>
  <c r="ED14" i="20"/>
  <c r="EE14" i="20"/>
  <c r="EH14" i="20"/>
  <c r="EI14" i="20"/>
  <c r="EL14" i="20"/>
  <c r="EM14" i="20"/>
  <c r="EP14" i="20"/>
  <c r="EQ14" i="20"/>
  <c r="DR15" i="20"/>
  <c r="DS15" i="20"/>
  <c r="DV15" i="20"/>
  <c r="DW15" i="20"/>
  <c r="DZ15" i="20"/>
  <c r="EA15" i="20"/>
  <c r="ED15" i="20"/>
  <c r="EE15" i="20"/>
  <c r="EH15" i="20"/>
  <c r="EI15" i="20"/>
  <c r="EL15" i="20"/>
  <c r="EM15" i="20"/>
  <c r="EP15" i="20"/>
  <c r="EQ15" i="20"/>
  <c r="DR16" i="20"/>
  <c r="DS16" i="20"/>
  <c r="DV16" i="20"/>
  <c r="DW16" i="20"/>
  <c r="DZ16" i="20"/>
  <c r="EA16" i="20"/>
  <c r="ED16" i="20"/>
  <c r="EE16" i="20"/>
  <c r="EH16" i="20"/>
  <c r="EI16" i="20"/>
  <c r="EL16" i="20"/>
  <c r="EM16" i="20"/>
  <c r="EP16" i="20"/>
  <c r="EQ16" i="20"/>
  <c r="DR17" i="20"/>
  <c r="DS17" i="20"/>
  <c r="DV17" i="20"/>
  <c r="DW17" i="20"/>
  <c r="DZ17" i="20"/>
  <c r="EA17" i="20"/>
  <c r="ED17" i="20"/>
  <c r="EE17" i="20"/>
  <c r="EH17" i="20"/>
  <c r="EI17" i="20"/>
  <c r="EL17" i="20"/>
  <c r="EM17" i="20"/>
  <c r="EP17" i="20"/>
  <c r="EQ17" i="20"/>
  <c r="DR18" i="20"/>
  <c r="DS18" i="20"/>
  <c r="DV18" i="20"/>
  <c r="DW18" i="20"/>
  <c r="DZ18" i="20"/>
  <c r="EA18" i="20"/>
  <c r="ED18" i="20"/>
  <c r="EE18" i="20"/>
  <c r="EH18" i="20"/>
  <c r="EI18" i="20"/>
  <c r="EL18" i="20"/>
  <c r="EM18" i="20"/>
  <c r="EP18" i="20"/>
  <c r="EQ18" i="20"/>
  <c r="DR19" i="20"/>
  <c r="DS19" i="20"/>
  <c r="DV19" i="20"/>
  <c r="DW19" i="20"/>
  <c r="DZ19" i="20"/>
  <c r="EA19" i="20"/>
  <c r="ED19" i="20"/>
  <c r="EE19" i="20"/>
  <c r="EH19" i="20"/>
  <c r="EI19" i="20"/>
  <c r="EL19" i="20"/>
  <c r="EM19" i="20"/>
  <c r="EP19" i="20"/>
  <c r="EQ19" i="20"/>
  <c r="DR20" i="20"/>
  <c r="DS20" i="20"/>
  <c r="DV20" i="20"/>
  <c r="DW20" i="20"/>
  <c r="DZ20" i="20"/>
  <c r="EA20" i="20"/>
  <c r="ED20" i="20"/>
  <c r="EE20" i="20"/>
  <c r="EH20" i="20"/>
  <c r="EI20" i="20"/>
  <c r="EL20" i="20"/>
  <c r="EM20" i="20"/>
  <c r="EP20" i="20"/>
  <c r="EQ20" i="20"/>
  <c r="DR21" i="20"/>
  <c r="DS21" i="20"/>
  <c r="DV21" i="20"/>
  <c r="DW21" i="20"/>
  <c r="DZ21" i="20"/>
  <c r="EA21" i="20"/>
  <c r="ED21" i="20"/>
  <c r="EE21" i="20"/>
  <c r="EH21" i="20"/>
  <c r="EI21" i="20"/>
  <c r="EL21" i="20"/>
  <c r="EM21" i="20"/>
  <c r="EP21" i="20"/>
  <c r="EQ21" i="20"/>
  <c r="DR22" i="20"/>
  <c r="DS22" i="20"/>
  <c r="DV22" i="20"/>
  <c r="DW22" i="20"/>
  <c r="DZ22" i="20"/>
  <c r="EA22" i="20"/>
  <c r="ED22" i="20"/>
  <c r="EE22" i="20"/>
  <c r="EH22" i="20"/>
  <c r="EI22" i="20"/>
  <c r="EL22" i="20"/>
  <c r="EM22" i="20"/>
  <c r="EP22" i="20"/>
  <c r="EQ22" i="20"/>
  <c r="DR23" i="20"/>
  <c r="DS23" i="20"/>
  <c r="DV23" i="20"/>
  <c r="DW23" i="20"/>
  <c r="DZ23" i="20"/>
  <c r="EA23" i="20"/>
  <c r="ED23" i="20"/>
  <c r="EE23" i="20"/>
  <c r="EH23" i="20"/>
  <c r="EI23" i="20"/>
  <c r="EL23" i="20"/>
  <c r="EM23" i="20"/>
  <c r="EP23" i="20"/>
  <c r="EQ23" i="20"/>
  <c r="DR24" i="20"/>
  <c r="DS24" i="20"/>
  <c r="DV24" i="20"/>
  <c r="DW24" i="20"/>
  <c r="DZ24" i="20"/>
  <c r="EA24" i="20"/>
  <c r="ED24" i="20"/>
  <c r="EE24" i="20"/>
  <c r="EH24" i="20"/>
  <c r="EI24" i="20"/>
  <c r="EL24" i="20"/>
  <c r="EM24" i="20"/>
  <c r="EP24" i="20"/>
  <c r="EQ24" i="20"/>
  <c r="DR25" i="20"/>
  <c r="DS25" i="20"/>
  <c r="DV25" i="20"/>
  <c r="DW25" i="20"/>
  <c r="DZ25" i="20"/>
  <c r="EA25" i="20"/>
  <c r="ED25" i="20"/>
  <c r="EE25" i="20"/>
  <c r="EH25" i="20"/>
  <c r="EI25" i="20"/>
  <c r="EL25" i="20"/>
  <c r="EM25" i="20"/>
  <c r="EP25" i="20"/>
  <c r="EQ25" i="20"/>
  <c r="DR26" i="20"/>
  <c r="DS26" i="20"/>
  <c r="DV26" i="20"/>
  <c r="DW26" i="20"/>
  <c r="DZ26" i="20"/>
  <c r="EA26" i="20"/>
  <c r="ED26" i="20"/>
  <c r="EE26" i="20"/>
  <c r="EH26" i="20"/>
  <c r="EI26" i="20"/>
  <c r="EL26" i="20"/>
  <c r="EM26" i="20"/>
  <c r="EP26" i="20"/>
  <c r="EQ26" i="20"/>
  <c r="DR27" i="20"/>
  <c r="DS27" i="20"/>
  <c r="DV27" i="20"/>
  <c r="DW27" i="20"/>
  <c r="DZ27" i="20"/>
  <c r="EA27" i="20"/>
  <c r="ED27" i="20"/>
  <c r="EE27" i="20"/>
  <c r="EH27" i="20"/>
  <c r="EI27" i="20"/>
  <c r="EL27" i="20"/>
  <c r="EM27" i="20"/>
  <c r="EP27" i="20"/>
  <c r="EQ27" i="20"/>
  <c r="DR28" i="20"/>
  <c r="DS28" i="20"/>
  <c r="DV28" i="20"/>
  <c r="DW28" i="20"/>
  <c r="DZ28" i="20"/>
  <c r="EA28" i="20"/>
  <c r="ED28" i="20"/>
  <c r="EE28" i="20"/>
  <c r="EH28" i="20"/>
  <c r="EI28" i="20"/>
  <c r="EL28" i="20"/>
  <c r="EM28" i="20"/>
  <c r="EP28" i="20"/>
  <c r="EQ28" i="20"/>
  <c r="DR29" i="20"/>
  <c r="DS29" i="20"/>
  <c r="DV29" i="20"/>
  <c r="DW29" i="20"/>
  <c r="DZ29" i="20"/>
  <c r="EA29" i="20"/>
  <c r="ED29" i="20"/>
  <c r="EE29" i="20"/>
  <c r="EH29" i="20"/>
  <c r="EI29" i="20"/>
  <c r="EL29" i="20"/>
  <c r="EM29" i="20"/>
  <c r="EP29" i="20"/>
  <c r="EQ29" i="20"/>
  <c r="DR30" i="20"/>
  <c r="DS30" i="20"/>
  <c r="DV30" i="20"/>
  <c r="DW30" i="20"/>
  <c r="DZ30" i="20"/>
  <c r="EA30" i="20"/>
  <c r="ED30" i="20"/>
  <c r="EE30" i="20"/>
  <c r="EH30" i="20"/>
  <c r="EI30" i="20"/>
  <c r="EL30" i="20"/>
  <c r="EM30" i="20"/>
  <c r="EP30" i="20"/>
  <c r="EQ30" i="20"/>
  <c r="DR31" i="20"/>
  <c r="DS31" i="20"/>
  <c r="DV31" i="20"/>
  <c r="DW31" i="20"/>
  <c r="DZ31" i="20"/>
  <c r="EA31" i="20"/>
  <c r="ED31" i="20"/>
  <c r="EE31" i="20"/>
  <c r="EH31" i="20"/>
  <c r="EI31" i="20"/>
  <c r="EL31" i="20"/>
  <c r="EM31" i="20"/>
  <c r="EP31" i="20"/>
  <c r="EQ31" i="20"/>
  <c r="DR32" i="20"/>
  <c r="DS32" i="20"/>
  <c r="DV32" i="20"/>
  <c r="DW32" i="20"/>
  <c r="DZ32" i="20"/>
  <c r="EA32" i="20"/>
  <c r="ED32" i="20"/>
  <c r="EE32" i="20"/>
  <c r="EH32" i="20"/>
  <c r="EI32" i="20"/>
  <c r="EL32" i="20"/>
  <c r="EM32" i="20"/>
  <c r="EP32" i="20"/>
  <c r="EQ32" i="20"/>
  <c r="DR33" i="20"/>
  <c r="DS33" i="20"/>
  <c r="DV33" i="20"/>
  <c r="DW33" i="20"/>
  <c r="DZ33" i="20"/>
  <c r="EA33" i="20"/>
  <c r="ED33" i="20"/>
  <c r="EE33" i="20"/>
  <c r="EH33" i="20"/>
  <c r="EI33" i="20"/>
  <c r="EL33" i="20"/>
  <c r="EM33" i="20"/>
  <c r="EP33" i="20"/>
  <c r="EQ33" i="20"/>
  <c r="DR34" i="20"/>
  <c r="DS34" i="20"/>
  <c r="DV34" i="20"/>
  <c r="DW34" i="20"/>
  <c r="DZ34" i="20"/>
  <c r="EA34" i="20"/>
  <c r="ED34" i="20"/>
  <c r="EE34" i="20"/>
  <c r="EH34" i="20"/>
  <c r="EI34" i="20"/>
  <c r="EL34" i="20"/>
  <c r="EM34" i="20"/>
  <c r="EP34" i="20"/>
  <c r="EQ34" i="20"/>
  <c r="DR35" i="20"/>
  <c r="DS35" i="20"/>
  <c r="DV35" i="20"/>
  <c r="DW35" i="20"/>
  <c r="DZ35" i="20"/>
  <c r="EA35" i="20"/>
  <c r="ED35" i="20"/>
  <c r="EE35" i="20"/>
  <c r="EH35" i="20"/>
  <c r="EI35" i="20"/>
  <c r="EL35" i="20"/>
  <c r="EM35" i="20"/>
  <c r="EP35" i="20"/>
  <c r="EQ35" i="20"/>
  <c r="DR36" i="20"/>
  <c r="DS36" i="20"/>
  <c r="DV36" i="20"/>
  <c r="DW36" i="20"/>
  <c r="DZ36" i="20"/>
  <c r="EA36" i="20"/>
  <c r="ED36" i="20"/>
  <c r="EE36" i="20"/>
  <c r="EH36" i="20"/>
  <c r="EI36" i="20"/>
  <c r="EL36" i="20"/>
  <c r="EM36" i="20"/>
  <c r="EP36" i="20"/>
  <c r="EQ36" i="20"/>
  <c r="DR37" i="20"/>
  <c r="DS37" i="20"/>
  <c r="DV37" i="20"/>
  <c r="DW37" i="20"/>
  <c r="DZ37" i="20"/>
  <c r="EA37" i="20"/>
  <c r="ED37" i="20"/>
  <c r="EE37" i="20"/>
  <c r="EH37" i="20"/>
  <c r="EI37" i="20"/>
  <c r="EL37" i="20"/>
  <c r="EM37" i="20"/>
  <c r="EP37" i="20"/>
  <c r="EQ37" i="20"/>
  <c r="DR38" i="20"/>
  <c r="DS38" i="20"/>
  <c r="DV38" i="20"/>
  <c r="DW38" i="20"/>
  <c r="DZ38" i="20"/>
  <c r="EA38" i="20"/>
  <c r="ED38" i="20"/>
  <c r="EE38" i="20"/>
  <c r="EH38" i="20"/>
  <c r="EI38" i="20"/>
  <c r="EL38" i="20"/>
  <c r="EM38" i="20"/>
  <c r="EP38" i="20"/>
  <c r="EQ38" i="20"/>
  <c r="DR39" i="20"/>
  <c r="DS39" i="20"/>
  <c r="DV39" i="20"/>
  <c r="DW39" i="20"/>
  <c r="DZ39" i="20"/>
  <c r="EA39" i="20"/>
  <c r="ED39" i="20"/>
  <c r="EE39" i="20"/>
  <c r="EH39" i="20"/>
  <c r="EI39" i="20"/>
  <c r="EL39" i="20"/>
  <c r="EM39" i="20"/>
  <c r="EP39" i="20"/>
  <c r="EQ39" i="20"/>
  <c r="DP40" i="20"/>
  <c r="DQ40" i="20"/>
  <c r="DT40" i="20"/>
  <c r="DV40" i="20" s="1"/>
  <c r="DU40" i="20"/>
  <c r="DX40" i="20"/>
  <c r="EA40" i="20" s="1"/>
  <c r="DY40" i="20"/>
  <c r="EB40" i="20"/>
  <c r="EC40" i="20"/>
  <c r="EF40" i="20"/>
  <c r="EG40" i="20"/>
  <c r="EI40" i="20"/>
  <c r="EJ40" i="20"/>
  <c r="EK40" i="20"/>
  <c r="EN40" i="20"/>
  <c r="EO40" i="20"/>
  <c r="CP14" i="20"/>
  <c r="CQ14" i="20"/>
  <c r="CT14" i="20"/>
  <c r="CU14" i="20"/>
  <c r="CX14" i="20"/>
  <c r="CY14" i="20"/>
  <c r="DB14" i="20"/>
  <c r="DC14" i="20"/>
  <c r="DF14" i="20"/>
  <c r="DG14" i="20"/>
  <c r="DJ14" i="20"/>
  <c r="DK14" i="20"/>
  <c r="DN14" i="20"/>
  <c r="DO14" i="20"/>
  <c r="CP15" i="20"/>
  <c r="CQ15" i="20"/>
  <c r="CT15" i="20"/>
  <c r="CU15" i="20"/>
  <c r="CX15" i="20"/>
  <c r="CY15" i="20"/>
  <c r="DB15" i="20"/>
  <c r="DC15" i="20"/>
  <c r="DF15" i="20"/>
  <c r="DG15" i="20"/>
  <c r="DJ15" i="20"/>
  <c r="DK15" i="20"/>
  <c r="DN15" i="20"/>
  <c r="DO15" i="20"/>
  <c r="CP16" i="20"/>
  <c r="CQ16" i="20"/>
  <c r="CT16" i="20"/>
  <c r="CU16" i="20"/>
  <c r="CX16" i="20"/>
  <c r="CY16" i="20"/>
  <c r="DB16" i="20"/>
  <c r="DC16" i="20"/>
  <c r="DF16" i="20"/>
  <c r="DG16" i="20"/>
  <c r="DJ16" i="20"/>
  <c r="DK16" i="20"/>
  <c r="DN16" i="20"/>
  <c r="DO16" i="20"/>
  <c r="CP17" i="20"/>
  <c r="CQ17" i="20"/>
  <c r="CT17" i="20"/>
  <c r="CU17" i="20"/>
  <c r="CX17" i="20"/>
  <c r="CY17" i="20"/>
  <c r="DB17" i="20"/>
  <c r="DC17" i="20"/>
  <c r="DF17" i="20"/>
  <c r="DG17" i="20"/>
  <c r="DJ17" i="20"/>
  <c r="DK17" i="20"/>
  <c r="DN17" i="20"/>
  <c r="DO17" i="20"/>
  <c r="CP18" i="20"/>
  <c r="CQ18" i="20"/>
  <c r="CT18" i="20"/>
  <c r="CU18" i="20"/>
  <c r="CX18" i="20"/>
  <c r="CY18" i="20"/>
  <c r="DB18" i="20"/>
  <c r="DC18" i="20"/>
  <c r="DF18" i="20"/>
  <c r="DG18" i="20"/>
  <c r="DJ18" i="20"/>
  <c r="DK18" i="20"/>
  <c r="DN18" i="20"/>
  <c r="DO18" i="20"/>
  <c r="CP19" i="20"/>
  <c r="CQ19" i="20"/>
  <c r="CT19" i="20"/>
  <c r="CU19" i="20"/>
  <c r="CX19" i="20"/>
  <c r="CY19" i="20"/>
  <c r="DB19" i="20"/>
  <c r="DC19" i="20"/>
  <c r="DF19" i="20"/>
  <c r="DG19" i="20"/>
  <c r="DJ19" i="20"/>
  <c r="DK19" i="20"/>
  <c r="DN19" i="20"/>
  <c r="DO19" i="20"/>
  <c r="CP20" i="20"/>
  <c r="CQ20" i="20"/>
  <c r="CT20" i="20"/>
  <c r="CU20" i="20"/>
  <c r="CX20" i="20"/>
  <c r="CY20" i="20"/>
  <c r="DB20" i="20"/>
  <c r="DC20" i="20"/>
  <c r="DF20" i="20"/>
  <c r="DG20" i="20"/>
  <c r="DJ20" i="20"/>
  <c r="DK20" i="20"/>
  <c r="DN20" i="20"/>
  <c r="DO20" i="20"/>
  <c r="CP21" i="20"/>
  <c r="CQ21" i="20"/>
  <c r="CT21" i="20"/>
  <c r="CU21" i="20"/>
  <c r="CX21" i="20"/>
  <c r="CY21" i="20"/>
  <c r="DB21" i="20"/>
  <c r="DC21" i="20"/>
  <c r="DF21" i="20"/>
  <c r="DG21" i="20"/>
  <c r="DJ21" i="20"/>
  <c r="DK21" i="20"/>
  <c r="DN21" i="20"/>
  <c r="DO21" i="20"/>
  <c r="CP22" i="20"/>
  <c r="CQ22" i="20"/>
  <c r="CT22" i="20"/>
  <c r="CU22" i="20"/>
  <c r="CX22" i="20"/>
  <c r="CY22" i="20"/>
  <c r="DB22" i="20"/>
  <c r="DC22" i="20"/>
  <c r="DF22" i="20"/>
  <c r="DG22" i="20"/>
  <c r="DJ22" i="20"/>
  <c r="DK22" i="20"/>
  <c r="DN22" i="20"/>
  <c r="DO22" i="20"/>
  <c r="CP23" i="20"/>
  <c r="CQ23" i="20"/>
  <c r="CT23" i="20"/>
  <c r="CU23" i="20"/>
  <c r="CX23" i="20"/>
  <c r="CY23" i="20"/>
  <c r="DB23" i="20"/>
  <c r="DC23" i="20"/>
  <c r="DF23" i="20"/>
  <c r="DG23" i="20"/>
  <c r="DJ23" i="20"/>
  <c r="DK23" i="20"/>
  <c r="DN23" i="20"/>
  <c r="DO23" i="20"/>
  <c r="CP24" i="20"/>
  <c r="CQ24" i="20"/>
  <c r="CT24" i="20"/>
  <c r="CU24" i="20"/>
  <c r="CX24" i="20"/>
  <c r="CY24" i="20"/>
  <c r="DB24" i="20"/>
  <c r="DC24" i="20"/>
  <c r="DF24" i="20"/>
  <c r="DG24" i="20"/>
  <c r="DJ24" i="20"/>
  <c r="DK24" i="20"/>
  <c r="DN24" i="20"/>
  <c r="DO24" i="20"/>
  <c r="CP25" i="20"/>
  <c r="CQ25" i="20"/>
  <c r="CT25" i="20"/>
  <c r="CU25" i="20"/>
  <c r="CX25" i="20"/>
  <c r="CY25" i="20"/>
  <c r="DB25" i="20"/>
  <c r="DC25" i="20"/>
  <c r="DF25" i="20"/>
  <c r="DG25" i="20"/>
  <c r="DJ25" i="20"/>
  <c r="DK25" i="20"/>
  <c r="DN25" i="20"/>
  <c r="DO25" i="20"/>
  <c r="CP26" i="20"/>
  <c r="CQ26" i="20"/>
  <c r="CT26" i="20"/>
  <c r="CU26" i="20"/>
  <c r="CX26" i="20"/>
  <c r="CY26" i="20"/>
  <c r="DB26" i="20"/>
  <c r="DC26" i="20"/>
  <c r="DF26" i="20"/>
  <c r="DG26" i="20"/>
  <c r="DJ26" i="20"/>
  <c r="DK26" i="20"/>
  <c r="DN26" i="20"/>
  <c r="DO26" i="20"/>
  <c r="CP27" i="20"/>
  <c r="CQ27" i="20"/>
  <c r="CT27" i="20"/>
  <c r="CU27" i="20"/>
  <c r="CX27" i="20"/>
  <c r="CY27" i="20"/>
  <c r="DB27" i="20"/>
  <c r="DC27" i="20"/>
  <c r="DF27" i="20"/>
  <c r="DG27" i="20"/>
  <c r="DJ27" i="20"/>
  <c r="DK27" i="20"/>
  <c r="DN27" i="20"/>
  <c r="DO27" i="20"/>
  <c r="CP28" i="20"/>
  <c r="CQ28" i="20"/>
  <c r="CT28" i="20"/>
  <c r="CU28" i="20"/>
  <c r="CX28" i="20"/>
  <c r="CY28" i="20"/>
  <c r="DB28" i="20"/>
  <c r="DC28" i="20"/>
  <c r="DF28" i="20"/>
  <c r="DG28" i="20"/>
  <c r="DJ28" i="20"/>
  <c r="DK28" i="20"/>
  <c r="DN28" i="20"/>
  <c r="DO28" i="20"/>
  <c r="CP29" i="20"/>
  <c r="CQ29" i="20"/>
  <c r="CT29" i="20"/>
  <c r="CU29" i="20"/>
  <c r="CX29" i="20"/>
  <c r="CY29" i="20"/>
  <c r="DB29" i="20"/>
  <c r="DC29" i="20"/>
  <c r="DF29" i="20"/>
  <c r="DG29" i="20"/>
  <c r="DJ29" i="20"/>
  <c r="DK29" i="20"/>
  <c r="DN29" i="20"/>
  <c r="DO29" i="20"/>
  <c r="CP30" i="20"/>
  <c r="CQ30" i="20"/>
  <c r="CT30" i="20"/>
  <c r="CU30" i="20"/>
  <c r="CX30" i="20"/>
  <c r="CY30" i="20"/>
  <c r="DB30" i="20"/>
  <c r="DC30" i="20"/>
  <c r="DF30" i="20"/>
  <c r="DG30" i="20"/>
  <c r="DJ30" i="20"/>
  <c r="DK30" i="20"/>
  <c r="DN30" i="20"/>
  <c r="DO30" i="20"/>
  <c r="CP31" i="20"/>
  <c r="CQ31" i="20"/>
  <c r="CT31" i="20"/>
  <c r="CU31" i="20"/>
  <c r="CX31" i="20"/>
  <c r="CY31" i="20"/>
  <c r="DB31" i="20"/>
  <c r="DC31" i="20"/>
  <c r="DF31" i="20"/>
  <c r="DG31" i="20"/>
  <c r="DJ31" i="20"/>
  <c r="DK31" i="20"/>
  <c r="DN31" i="20"/>
  <c r="DO31" i="20"/>
  <c r="CP32" i="20"/>
  <c r="CQ32" i="20"/>
  <c r="CT32" i="20"/>
  <c r="CU32" i="20"/>
  <c r="CX32" i="20"/>
  <c r="CY32" i="20"/>
  <c r="DB32" i="20"/>
  <c r="DC32" i="20"/>
  <c r="DF32" i="20"/>
  <c r="DG32" i="20"/>
  <c r="DJ32" i="20"/>
  <c r="DK32" i="20"/>
  <c r="DN32" i="20"/>
  <c r="DO32" i="20"/>
  <c r="CP33" i="20"/>
  <c r="CQ33" i="20"/>
  <c r="CT33" i="20"/>
  <c r="CU33" i="20"/>
  <c r="CX33" i="20"/>
  <c r="CY33" i="20"/>
  <c r="DB33" i="20"/>
  <c r="DC33" i="20"/>
  <c r="DF33" i="20"/>
  <c r="DG33" i="20"/>
  <c r="DJ33" i="20"/>
  <c r="DK33" i="20"/>
  <c r="DN33" i="20"/>
  <c r="DO33" i="20"/>
  <c r="CP34" i="20"/>
  <c r="CQ34" i="20"/>
  <c r="CT34" i="20"/>
  <c r="CU34" i="20"/>
  <c r="CX34" i="20"/>
  <c r="CY34" i="20"/>
  <c r="DB34" i="20"/>
  <c r="DC34" i="20"/>
  <c r="DF34" i="20"/>
  <c r="DG34" i="20"/>
  <c r="DJ34" i="20"/>
  <c r="DK34" i="20"/>
  <c r="DN34" i="20"/>
  <c r="DO34" i="20"/>
  <c r="CP35" i="20"/>
  <c r="CQ35" i="20"/>
  <c r="CT35" i="20"/>
  <c r="CU35" i="20"/>
  <c r="CX35" i="20"/>
  <c r="CY35" i="20"/>
  <c r="DB35" i="20"/>
  <c r="DC35" i="20"/>
  <c r="DF35" i="20"/>
  <c r="DG35" i="20"/>
  <c r="DJ35" i="20"/>
  <c r="DK35" i="20"/>
  <c r="DN35" i="20"/>
  <c r="DO35" i="20"/>
  <c r="CP36" i="20"/>
  <c r="CQ36" i="20"/>
  <c r="CT36" i="20"/>
  <c r="CU36" i="20"/>
  <c r="CX36" i="20"/>
  <c r="CY36" i="20"/>
  <c r="DB36" i="20"/>
  <c r="DC36" i="20"/>
  <c r="DF36" i="20"/>
  <c r="DG36" i="20"/>
  <c r="DJ36" i="20"/>
  <c r="DK36" i="20"/>
  <c r="DN36" i="20"/>
  <c r="DO36" i="20"/>
  <c r="CP37" i="20"/>
  <c r="CQ37" i="20"/>
  <c r="CT37" i="20"/>
  <c r="CU37" i="20"/>
  <c r="CX37" i="20"/>
  <c r="CY37" i="20"/>
  <c r="DB37" i="20"/>
  <c r="DC37" i="20"/>
  <c r="DF37" i="20"/>
  <c r="DG37" i="20"/>
  <c r="DJ37" i="20"/>
  <c r="DK37" i="20"/>
  <c r="DN37" i="20"/>
  <c r="DO37" i="20"/>
  <c r="CP38" i="20"/>
  <c r="CQ38" i="20"/>
  <c r="CT38" i="20"/>
  <c r="CU38" i="20"/>
  <c r="CX38" i="20"/>
  <c r="CY38" i="20"/>
  <c r="DB38" i="20"/>
  <c r="DC38" i="20"/>
  <c r="DF38" i="20"/>
  <c r="DG38" i="20"/>
  <c r="DJ38" i="20"/>
  <c r="DK38" i="20"/>
  <c r="DN38" i="20"/>
  <c r="DO38" i="20"/>
  <c r="CP39" i="20"/>
  <c r="CQ39" i="20"/>
  <c r="CT39" i="20"/>
  <c r="CU39" i="20"/>
  <c r="CX39" i="20"/>
  <c r="CY39" i="20"/>
  <c r="DB39" i="20"/>
  <c r="DC39" i="20"/>
  <c r="DF39" i="20"/>
  <c r="DG39" i="20"/>
  <c r="DJ39" i="20"/>
  <c r="DK39" i="20"/>
  <c r="DN39" i="20"/>
  <c r="DO39" i="20"/>
  <c r="CN40" i="20"/>
  <c r="CO40" i="20"/>
  <c r="CR40" i="20"/>
  <c r="CS40" i="20"/>
  <c r="CU40" i="20" s="1"/>
  <c r="CV40" i="20"/>
  <c r="CW40" i="20"/>
  <c r="CY40" i="20" s="1"/>
  <c r="CZ40" i="20"/>
  <c r="DB40" i="20" s="1"/>
  <c r="DA40" i="20"/>
  <c r="DD40" i="20"/>
  <c r="DE40" i="20"/>
  <c r="DG40" i="20" s="1"/>
  <c r="DH40" i="20"/>
  <c r="DI40" i="20"/>
  <c r="DL40" i="20"/>
  <c r="DM40" i="20"/>
  <c r="DO40" i="20" s="1"/>
  <c r="BZ14" i="20"/>
  <c r="CA14" i="20"/>
  <c r="CD14" i="20"/>
  <c r="CE14" i="20"/>
  <c r="CH14" i="20"/>
  <c r="CI14" i="20"/>
  <c r="CL14" i="20"/>
  <c r="CM14" i="20"/>
  <c r="BZ15" i="20"/>
  <c r="CA15" i="20"/>
  <c r="CD15" i="20"/>
  <c r="CE15" i="20"/>
  <c r="CH15" i="20"/>
  <c r="CI15" i="20"/>
  <c r="CL15" i="20"/>
  <c r="CM15" i="20"/>
  <c r="BZ16" i="20"/>
  <c r="CA16" i="20"/>
  <c r="CD16" i="20"/>
  <c r="CE16" i="20"/>
  <c r="CH16" i="20"/>
  <c r="CI16" i="20"/>
  <c r="CL16" i="20"/>
  <c r="CM16" i="20"/>
  <c r="BZ17" i="20"/>
  <c r="CA17" i="20"/>
  <c r="CD17" i="20"/>
  <c r="CE17" i="20"/>
  <c r="CH17" i="20"/>
  <c r="CI17" i="20"/>
  <c r="CL17" i="20"/>
  <c r="CM17" i="20"/>
  <c r="BZ18" i="20"/>
  <c r="CA18" i="20"/>
  <c r="CD18" i="20"/>
  <c r="CE18" i="20"/>
  <c r="CH18" i="20"/>
  <c r="CI18" i="20"/>
  <c r="CL18" i="20"/>
  <c r="CM18" i="20"/>
  <c r="BZ19" i="20"/>
  <c r="CA19" i="20"/>
  <c r="CD19" i="20"/>
  <c r="CE19" i="20"/>
  <c r="CH19" i="20"/>
  <c r="CI19" i="20"/>
  <c r="CL19" i="20"/>
  <c r="CM19" i="20"/>
  <c r="BZ20" i="20"/>
  <c r="CA20" i="20"/>
  <c r="CD20" i="20"/>
  <c r="CE20" i="20"/>
  <c r="CH20" i="20"/>
  <c r="CI20" i="20"/>
  <c r="CL20" i="20"/>
  <c r="CM20" i="20"/>
  <c r="BZ21" i="20"/>
  <c r="CA21" i="20"/>
  <c r="CD21" i="20"/>
  <c r="CE21" i="20"/>
  <c r="CH21" i="20"/>
  <c r="CI21" i="20"/>
  <c r="CL21" i="20"/>
  <c r="CM21" i="20"/>
  <c r="BZ22" i="20"/>
  <c r="CA22" i="20"/>
  <c r="CD22" i="20"/>
  <c r="CE22" i="20"/>
  <c r="CH22" i="20"/>
  <c r="CI22" i="20"/>
  <c r="CL22" i="20"/>
  <c r="CM22" i="20"/>
  <c r="BZ23" i="20"/>
  <c r="CA23" i="20"/>
  <c r="CD23" i="20"/>
  <c r="CE23" i="20"/>
  <c r="CH23" i="20"/>
  <c r="CI23" i="20"/>
  <c r="CL23" i="20"/>
  <c r="CM23" i="20"/>
  <c r="BZ24" i="20"/>
  <c r="CA24" i="20"/>
  <c r="CD24" i="20"/>
  <c r="CE24" i="20"/>
  <c r="CH24" i="20"/>
  <c r="CI24" i="20"/>
  <c r="CL24" i="20"/>
  <c r="CM24" i="20"/>
  <c r="BZ25" i="20"/>
  <c r="CA25" i="20"/>
  <c r="CD25" i="20"/>
  <c r="CE25" i="20"/>
  <c r="CH25" i="20"/>
  <c r="CI25" i="20"/>
  <c r="CL25" i="20"/>
  <c r="CM25" i="20"/>
  <c r="BZ26" i="20"/>
  <c r="CA26" i="20"/>
  <c r="CD26" i="20"/>
  <c r="CE26" i="20"/>
  <c r="CH26" i="20"/>
  <c r="CI26" i="20"/>
  <c r="CL26" i="20"/>
  <c r="CM26" i="20"/>
  <c r="BZ27" i="20"/>
  <c r="CA27" i="20"/>
  <c r="CD27" i="20"/>
  <c r="CE27" i="20"/>
  <c r="CH27" i="20"/>
  <c r="CI27" i="20"/>
  <c r="CL27" i="20"/>
  <c r="CM27" i="20"/>
  <c r="BZ28" i="20"/>
  <c r="CA28" i="20"/>
  <c r="CD28" i="20"/>
  <c r="CE28" i="20"/>
  <c r="CH28" i="20"/>
  <c r="CI28" i="20"/>
  <c r="CL28" i="20"/>
  <c r="CM28" i="20"/>
  <c r="BZ29" i="20"/>
  <c r="CA29" i="20"/>
  <c r="CD29" i="20"/>
  <c r="CE29" i="20"/>
  <c r="CH29" i="20"/>
  <c r="CI29" i="20"/>
  <c r="CL29" i="20"/>
  <c r="CM29" i="20"/>
  <c r="BZ30" i="20"/>
  <c r="CA30" i="20"/>
  <c r="CD30" i="20"/>
  <c r="CE30" i="20"/>
  <c r="CH30" i="20"/>
  <c r="CI30" i="20"/>
  <c r="CL30" i="20"/>
  <c r="CM30" i="20"/>
  <c r="BZ31" i="20"/>
  <c r="CA31" i="20"/>
  <c r="CD31" i="20"/>
  <c r="CE31" i="20"/>
  <c r="CH31" i="20"/>
  <c r="CI31" i="20"/>
  <c r="CL31" i="20"/>
  <c r="CM31" i="20"/>
  <c r="BZ32" i="20"/>
  <c r="CA32" i="20"/>
  <c r="CD32" i="20"/>
  <c r="CE32" i="20"/>
  <c r="CH32" i="20"/>
  <c r="CI32" i="20"/>
  <c r="CL32" i="20"/>
  <c r="CM32" i="20"/>
  <c r="BZ33" i="20"/>
  <c r="CA33" i="20"/>
  <c r="CD33" i="20"/>
  <c r="CE33" i="20"/>
  <c r="CH33" i="20"/>
  <c r="CI33" i="20"/>
  <c r="CL33" i="20"/>
  <c r="CM33" i="20"/>
  <c r="BZ34" i="20"/>
  <c r="CA34" i="20"/>
  <c r="CD34" i="20"/>
  <c r="CE34" i="20"/>
  <c r="CH34" i="20"/>
  <c r="CI34" i="20"/>
  <c r="CL34" i="20"/>
  <c r="CM34" i="20"/>
  <c r="BZ35" i="20"/>
  <c r="CA35" i="20"/>
  <c r="CD35" i="20"/>
  <c r="CE35" i="20"/>
  <c r="CH35" i="20"/>
  <c r="CI35" i="20"/>
  <c r="CL35" i="20"/>
  <c r="CM35" i="20"/>
  <c r="BZ36" i="20"/>
  <c r="CA36" i="20"/>
  <c r="CD36" i="20"/>
  <c r="CE36" i="20"/>
  <c r="CH36" i="20"/>
  <c r="CI36" i="20"/>
  <c r="CL36" i="20"/>
  <c r="CM36" i="20"/>
  <c r="BZ37" i="20"/>
  <c r="CA37" i="20"/>
  <c r="CD37" i="20"/>
  <c r="CE37" i="20"/>
  <c r="CH37" i="20"/>
  <c r="CI37" i="20"/>
  <c r="CL37" i="20"/>
  <c r="CM37" i="20"/>
  <c r="BZ38" i="20"/>
  <c r="CA38" i="20"/>
  <c r="CD38" i="20"/>
  <c r="CE38" i="20"/>
  <c r="CH38" i="20"/>
  <c r="CI38" i="20"/>
  <c r="CL38" i="20"/>
  <c r="CM38" i="20"/>
  <c r="BZ39" i="20"/>
  <c r="CA39" i="20"/>
  <c r="CD39" i="20"/>
  <c r="CE39" i="20"/>
  <c r="CH39" i="20"/>
  <c r="CI39" i="20"/>
  <c r="CL39" i="20"/>
  <c r="CM39" i="20"/>
  <c r="BX40" i="20"/>
  <c r="CA40" i="20" s="1"/>
  <c r="BY40" i="20"/>
  <c r="CB40" i="20"/>
  <c r="CC40" i="20"/>
  <c r="CE40" i="20" s="1"/>
  <c r="CF40" i="20"/>
  <c r="CH40" i="20" s="1"/>
  <c r="CG40" i="20"/>
  <c r="CJ40" i="20"/>
  <c r="CK40" i="20"/>
  <c r="CM40" i="20" s="1"/>
  <c r="BN14" i="20"/>
  <c r="BO14" i="20"/>
  <c r="BR14" i="20"/>
  <c r="BS14" i="20"/>
  <c r="BV14" i="20"/>
  <c r="BW14" i="20"/>
  <c r="BN15" i="20"/>
  <c r="BO15" i="20"/>
  <c r="BR15" i="20"/>
  <c r="BS15" i="20"/>
  <c r="BV15" i="20"/>
  <c r="BW15" i="20"/>
  <c r="BN16" i="20"/>
  <c r="BO16" i="20"/>
  <c r="BR16" i="20"/>
  <c r="BS16" i="20"/>
  <c r="BV16" i="20"/>
  <c r="BW16" i="20"/>
  <c r="BN17" i="20"/>
  <c r="BO17" i="20"/>
  <c r="BR17" i="20"/>
  <c r="BS17" i="20"/>
  <c r="BV17" i="20"/>
  <c r="BW17" i="20"/>
  <c r="BN18" i="20"/>
  <c r="BO18" i="20"/>
  <c r="BR18" i="20"/>
  <c r="BS18" i="20"/>
  <c r="BV18" i="20"/>
  <c r="BW18" i="20"/>
  <c r="BN19" i="20"/>
  <c r="BO19" i="20"/>
  <c r="BR19" i="20"/>
  <c r="BS19" i="20"/>
  <c r="BV19" i="20"/>
  <c r="BW19" i="20"/>
  <c r="BN20" i="20"/>
  <c r="BO20" i="20"/>
  <c r="BR20" i="20"/>
  <c r="BS20" i="20"/>
  <c r="BV20" i="20"/>
  <c r="BW20" i="20"/>
  <c r="BN21" i="20"/>
  <c r="BO21" i="20"/>
  <c r="BR21" i="20"/>
  <c r="BS21" i="20"/>
  <c r="BV21" i="20"/>
  <c r="BW21" i="20"/>
  <c r="BN22" i="20"/>
  <c r="BO22" i="20"/>
  <c r="BR22" i="20"/>
  <c r="BS22" i="20"/>
  <c r="BV22" i="20"/>
  <c r="BW22" i="20"/>
  <c r="BN23" i="20"/>
  <c r="BO23" i="20"/>
  <c r="BR23" i="20"/>
  <c r="BS23" i="20"/>
  <c r="BV23" i="20"/>
  <c r="BW23" i="20"/>
  <c r="BN24" i="20"/>
  <c r="BO24" i="20"/>
  <c r="BR24" i="20"/>
  <c r="BS24" i="20"/>
  <c r="BV24" i="20"/>
  <c r="BW24" i="20"/>
  <c r="BN25" i="20"/>
  <c r="BO25" i="20"/>
  <c r="BR25" i="20"/>
  <c r="BS25" i="20"/>
  <c r="BV25" i="20"/>
  <c r="BW25" i="20"/>
  <c r="BN26" i="20"/>
  <c r="BO26" i="20"/>
  <c r="BR26" i="20"/>
  <c r="BS26" i="20"/>
  <c r="BV26" i="20"/>
  <c r="BW26" i="20"/>
  <c r="BN27" i="20"/>
  <c r="BO27" i="20"/>
  <c r="BR27" i="20"/>
  <c r="BS27" i="20"/>
  <c r="BV27" i="20"/>
  <c r="BW27" i="20"/>
  <c r="BN28" i="20"/>
  <c r="BO28" i="20"/>
  <c r="BR28" i="20"/>
  <c r="BS28" i="20"/>
  <c r="BV28" i="20"/>
  <c r="BW28" i="20"/>
  <c r="BN29" i="20"/>
  <c r="BO29" i="20"/>
  <c r="BR29" i="20"/>
  <c r="BS29" i="20"/>
  <c r="BV29" i="20"/>
  <c r="BW29" i="20"/>
  <c r="BN30" i="20"/>
  <c r="BO30" i="20"/>
  <c r="BR30" i="20"/>
  <c r="BS30" i="20"/>
  <c r="BV30" i="20"/>
  <c r="BW30" i="20"/>
  <c r="BN31" i="20"/>
  <c r="BO31" i="20"/>
  <c r="BR31" i="20"/>
  <c r="BS31" i="20"/>
  <c r="BV31" i="20"/>
  <c r="BW31" i="20"/>
  <c r="BN32" i="20"/>
  <c r="BO32" i="20"/>
  <c r="BR32" i="20"/>
  <c r="BS32" i="20"/>
  <c r="BV32" i="20"/>
  <c r="BW32" i="20"/>
  <c r="BN33" i="20"/>
  <c r="BO33" i="20"/>
  <c r="BR33" i="20"/>
  <c r="BS33" i="20"/>
  <c r="BV33" i="20"/>
  <c r="BW33" i="20"/>
  <c r="BN34" i="20"/>
  <c r="BO34" i="20"/>
  <c r="BR34" i="20"/>
  <c r="BS34" i="20"/>
  <c r="BV34" i="20"/>
  <c r="BW34" i="20"/>
  <c r="BN35" i="20"/>
  <c r="BO35" i="20"/>
  <c r="BR35" i="20"/>
  <c r="BS35" i="20"/>
  <c r="BV35" i="20"/>
  <c r="BW35" i="20"/>
  <c r="BN36" i="20"/>
  <c r="BO36" i="20"/>
  <c r="BR36" i="20"/>
  <c r="BS36" i="20"/>
  <c r="BV36" i="20"/>
  <c r="BW36" i="20"/>
  <c r="BN37" i="20"/>
  <c r="BO37" i="20"/>
  <c r="BR37" i="20"/>
  <c r="BS37" i="20"/>
  <c r="BV37" i="20"/>
  <c r="BW37" i="20"/>
  <c r="BN38" i="20"/>
  <c r="BO38" i="20"/>
  <c r="BR38" i="20"/>
  <c r="BS38" i="20"/>
  <c r="BV38" i="20"/>
  <c r="BW38" i="20"/>
  <c r="BN39" i="20"/>
  <c r="BO39" i="20"/>
  <c r="BR39" i="20"/>
  <c r="BS39" i="20"/>
  <c r="BV39" i="20"/>
  <c r="BW39" i="20"/>
  <c r="BL40" i="20"/>
  <c r="BN40" i="20" s="1"/>
  <c r="BM40" i="20"/>
  <c r="BP40" i="20"/>
  <c r="BQ40" i="20"/>
  <c r="BS40" i="20" s="1"/>
  <c r="BT40" i="20"/>
  <c r="BU40" i="20"/>
  <c r="BW40" i="20" s="1"/>
  <c r="BF14" i="20"/>
  <c r="BG14" i="20"/>
  <c r="BJ14" i="20"/>
  <c r="BK14" i="20"/>
  <c r="BF15" i="20"/>
  <c r="BG15" i="20"/>
  <c r="BJ15" i="20"/>
  <c r="BK15" i="20"/>
  <c r="BF16" i="20"/>
  <c r="BG16" i="20"/>
  <c r="BJ16" i="20"/>
  <c r="BK16" i="20"/>
  <c r="BF17" i="20"/>
  <c r="BG17" i="20"/>
  <c r="BJ17" i="20"/>
  <c r="BK17" i="20"/>
  <c r="BF18" i="20"/>
  <c r="BG18" i="20"/>
  <c r="BJ18" i="20"/>
  <c r="BK18" i="20"/>
  <c r="BF19" i="20"/>
  <c r="BG19" i="20"/>
  <c r="BJ19" i="20"/>
  <c r="BK19" i="20"/>
  <c r="BF20" i="20"/>
  <c r="BG20" i="20"/>
  <c r="BJ20" i="20"/>
  <c r="BK20" i="20"/>
  <c r="BF21" i="20"/>
  <c r="BG21" i="20"/>
  <c r="BJ21" i="20"/>
  <c r="BK21" i="20"/>
  <c r="BF22" i="20"/>
  <c r="BG22" i="20"/>
  <c r="BJ22" i="20"/>
  <c r="BK22" i="20"/>
  <c r="BF23" i="20"/>
  <c r="BG23" i="20"/>
  <c r="BJ23" i="20"/>
  <c r="BK23" i="20"/>
  <c r="BF24" i="20"/>
  <c r="BG24" i="20"/>
  <c r="BJ24" i="20"/>
  <c r="BK24" i="20"/>
  <c r="BF25" i="20"/>
  <c r="BG25" i="20"/>
  <c r="BJ25" i="20"/>
  <c r="BK25" i="20"/>
  <c r="BF26" i="20"/>
  <c r="BG26" i="20"/>
  <c r="BJ26" i="20"/>
  <c r="BK26" i="20"/>
  <c r="BF27" i="20"/>
  <c r="BG27" i="20"/>
  <c r="BJ27" i="20"/>
  <c r="BK27" i="20"/>
  <c r="BF28" i="20"/>
  <c r="BG28" i="20"/>
  <c r="BJ28" i="20"/>
  <c r="BK28" i="20"/>
  <c r="BF29" i="20"/>
  <c r="BG29" i="20"/>
  <c r="BJ29" i="20"/>
  <c r="BK29" i="20"/>
  <c r="BF30" i="20"/>
  <c r="BG30" i="20"/>
  <c r="BJ30" i="20"/>
  <c r="BK30" i="20"/>
  <c r="BF31" i="20"/>
  <c r="BG31" i="20"/>
  <c r="BJ31" i="20"/>
  <c r="BK31" i="20"/>
  <c r="BF32" i="20"/>
  <c r="BG32" i="20"/>
  <c r="BJ32" i="20"/>
  <c r="BK32" i="20"/>
  <c r="BF33" i="20"/>
  <c r="BG33" i="20"/>
  <c r="BJ33" i="20"/>
  <c r="BK33" i="20"/>
  <c r="BF34" i="20"/>
  <c r="BG34" i="20"/>
  <c r="BJ34" i="20"/>
  <c r="BK34" i="20"/>
  <c r="BF35" i="20"/>
  <c r="BG35" i="20"/>
  <c r="BJ35" i="20"/>
  <c r="BK35" i="20"/>
  <c r="BF36" i="20"/>
  <c r="BG36" i="20"/>
  <c r="BJ36" i="20"/>
  <c r="BK36" i="20"/>
  <c r="BF37" i="20"/>
  <c r="BG37" i="20"/>
  <c r="BJ37" i="20"/>
  <c r="BK37" i="20"/>
  <c r="BF38" i="20"/>
  <c r="BG38" i="20"/>
  <c r="BJ38" i="20"/>
  <c r="BK38" i="20"/>
  <c r="BF39" i="20"/>
  <c r="BG39" i="20"/>
  <c r="BJ39" i="20"/>
  <c r="BK39" i="20"/>
  <c r="BD40" i="20"/>
  <c r="BE40" i="20"/>
  <c r="BH40" i="20"/>
  <c r="BI40" i="20"/>
  <c r="BB14" i="20"/>
  <c r="BC14" i="20"/>
  <c r="BB15" i="20"/>
  <c r="BC15" i="20"/>
  <c r="BB16" i="20"/>
  <c r="BC16" i="20"/>
  <c r="BB17" i="20"/>
  <c r="BC17" i="20"/>
  <c r="BB18" i="20"/>
  <c r="BC18" i="20"/>
  <c r="BB19" i="20"/>
  <c r="BC19" i="20"/>
  <c r="BB20" i="20"/>
  <c r="BC20" i="20"/>
  <c r="BB21" i="20"/>
  <c r="BC21" i="20"/>
  <c r="BB22" i="20"/>
  <c r="BC22" i="20"/>
  <c r="BB23" i="20"/>
  <c r="BC23" i="20"/>
  <c r="BB24" i="20"/>
  <c r="BC24" i="20"/>
  <c r="BB25" i="20"/>
  <c r="BC25" i="20"/>
  <c r="BB26" i="20"/>
  <c r="BC26" i="20"/>
  <c r="BB27" i="20"/>
  <c r="BC27" i="20"/>
  <c r="BB28" i="20"/>
  <c r="BC28" i="20"/>
  <c r="BB29" i="20"/>
  <c r="BC29" i="20"/>
  <c r="BB30" i="20"/>
  <c r="BC30" i="20"/>
  <c r="BB31" i="20"/>
  <c r="BC31" i="20"/>
  <c r="BB32" i="20"/>
  <c r="BC32" i="20"/>
  <c r="BB33" i="20"/>
  <c r="BC33" i="20"/>
  <c r="BB34" i="20"/>
  <c r="BC34" i="20"/>
  <c r="BB35" i="20"/>
  <c r="BC35" i="20"/>
  <c r="BB36" i="20"/>
  <c r="BC36" i="20"/>
  <c r="BB37" i="20"/>
  <c r="BC37" i="20"/>
  <c r="BB38" i="20"/>
  <c r="BC38" i="20"/>
  <c r="BB39" i="20"/>
  <c r="BC39" i="20"/>
  <c r="AZ40" i="20"/>
  <c r="BA40" i="20"/>
  <c r="G30" i="22"/>
  <c r="H30" i="22" s="1"/>
  <c r="I30" i="22" s="1"/>
  <c r="G28" i="22"/>
  <c r="H28" i="22"/>
  <c r="I28" i="22" s="1"/>
  <c r="G26" i="22"/>
  <c r="H26" i="22" s="1"/>
  <c r="I26" i="22" s="1"/>
  <c r="H57" i="30"/>
  <c r="H56" i="30"/>
  <c r="H55" i="30"/>
  <c r="J55" i="30"/>
  <c r="H54" i="30"/>
  <c r="J54" i="30"/>
  <c r="H53" i="30"/>
  <c r="J53" i="30"/>
  <c r="H52" i="30"/>
  <c r="J52" i="30"/>
  <c r="D26" i="30"/>
  <c r="D23" i="30"/>
  <c r="D24" i="30" s="1"/>
  <c r="G12" i="22"/>
  <c r="H12" i="22" s="1"/>
  <c r="I12" i="22" s="1"/>
  <c r="AW40" i="20"/>
  <c r="AY40" i="20" s="1"/>
  <c r="AV40" i="20"/>
  <c r="AY39" i="20"/>
  <c r="AX39" i="20"/>
  <c r="AY38" i="20"/>
  <c r="AX38" i="20"/>
  <c r="AY37" i="20"/>
  <c r="AX37" i="20"/>
  <c r="AY36" i="20"/>
  <c r="AX36" i="20"/>
  <c r="AY35" i="20"/>
  <c r="AX35" i="20"/>
  <c r="AY34" i="20"/>
  <c r="AX34" i="20"/>
  <c r="AY33" i="20"/>
  <c r="AX33" i="20"/>
  <c r="AY32" i="20"/>
  <c r="AX32" i="20"/>
  <c r="AY31" i="20"/>
  <c r="AX31" i="20"/>
  <c r="AY30" i="20"/>
  <c r="AX30" i="20"/>
  <c r="AY29" i="20"/>
  <c r="AX29" i="20"/>
  <c r="AY28" i="20"/>
  <c r="AX28" i="20"/>
  <c r="AY27" i="20"/>
  <c r="AX27" i="20"/>
  <c r="AY26" i="20"/>
  <c r="AX26" i="20"/>
  <c r="AY25" i="20"/>
  <c r="AX25" i="20"/>
  <c r="AY24" i="20"/>
  <c r="AX24" i="20"/>
  <c r="AY23" i="20"/>
  <c r="AX23" i="20"/>
  <c r="AY22" i="20"/>
  <c r="AX22" i="20"/>
  <c r="AY21" i="20"/>
  <c r="AX21" i="20"/>
  <c r="AY20" i="20"/>
  <c r="AX20" i="20"/>
  <c r="AY19" i="20"/>
  <c r="AX19" i="20"/>
  <c r="AY18" i="20"/>
  <c r="AX18" i="20"/>
  <c r="AY17" i="20"/>
  <c r="AX17" i="20"/>
  <c r="AY16" i="20"/>
  <c r="AX16" i="20"/>
  <c r="AY15" i="20"/>
  <c r="AX15" i="20"/>
  <c r="AY14" i="20"/>
  <c r="AX14" i="20"/>
  <c r="AS40" i="20"/>
  <c r="AR40" i="20"/>
  <c r="AU39" i="20"/>
  <c r="AT39" i="20"/>
  <c r="AU38" i="20"/>
  <c r="AT38" i="20"/>
  <c r="AU37" i="20"/>
  <c r="AT37" i="20"/>
  <c r="AU36" i="20"/>
  <c r="AT36" i="20"/>
  <c r="AU35" i="20"/>
  <c r="AT35" i="20"/>
  <c r="AU34" i="20"/>
  <c r="AT34" i="20"/>
  <c r="AU33" i="20"/>
  <c r="AT33" i="20"/>
  <c r="AU32" i="20"/>
  <c r="AT32" i="20"/>
  <c r="AU31" i="20"/>
  <c r="AT31" i="20"/>
  <c r="AU30" i="20"/>
  <c r="AT30" i="20"/>
  <c r="AU29" i="20"/>
  <c r="AT29" i="20"/>
  <c r="AU28" i="20"/>
  <c r="AT28" i="20"/>
  <c r="AU27" i="20"/>
  <c r="AT27" i="20"/>
  <c r="AU26" i="20"/>
  <c r="AT26" i="20"/>
  <c r="AU25" i="20"/>
  <c r="AT25" i="20"/>
  <c r="AU24" i="20"/>
  <c r="AT24" i="20"/>
  <c r="AU23" i="20"/>
  <c r="AT23" i="20"/>
  <c r="AU22" i="20"/>
  <c r="AT22" i="20"/>
  <c r="AU21" i="20"/>
  <c r="AT21" i="20"/>
  <c r="AU20" i="20"/>
  <c r="AT20" i="20"/>
  <c r="AU19" i="20"/>
  <c r="AT19" i="20"/>
  <c r="AU18" i="20"/>
  <c r="AT18" i="20"/>
  <c r="AU17" i="20"/>
  <c r="AT17" i="20"/>
  <c r="AU16" i="20"/>
  <c r="AT16" i="20"/>
  <c r="AU15" i="20"/>
  <c r="AT15" i="20"/>
  <c r="AU14" i="20"/>
  <c r="AT14" i="20"/>
  <c r="AO40" i="20"/>
  <c r="AN40" i="20"/>
  <c r="AQ39" i="20"/>
  <c r="AP39" i="20"/>
  <c r="AQ38" i="20"/>
  <c r="AP38" i="20"/>
  <c r="AQ37" i="20"/>
  <c r="AP37" i="20"/>
  <c r="AQ36" i="20"/>
  <c r="AP36" i="20"/>
  <c r="AQ35" i="20"/>
  <c r="AP35" i="20"/>
  <c r="AQ34" i="20"/>
  <c r="AP34" i="20"/>
  <c r="AQ33" i="20"/>
  <c r="AP33" i="20"/>
  <c r="AQ32" i="20"/>
  <c r="AP32" i="20"/>
  <c r="AQ31" i="20"/>
  <c r="AP31" i="20"/>
  <c r="AQ30" i="20"/>
  <c r="AP30" i="20"/>
  <c r="AQ29" i="20"/>
  <c r="AP29" i="20"/>
  <c r="AQ28" i="20"/>
  <c r="AP28" i="20"/>
  <c r="AQ27" i="20"/>
  <c r="AP27" i="20"/>
  <c r="AQ26" i="20"/>
  <c r="AP26" i="20"/>
  <c r="AQ25" i="20"/>
  <c r="AP25" i="20"/>
  <c r="AQ24" i="20"/>
  <c r="AP24" i="20"/>
  <c r="AQ23" i="20"/>
  <c r="AP23" i="20"/>
  <c r="AQ22" i="20"/>
  <c r="AP22" i="20"/>
  <c r="AQ21" i="20"/>
  <c r="AP21" i="20"/>
  <c r="AQ20" i="20"/>
  <c r="AP20" i="20"/>
  <c r="AQ19" i="20"/>
  <c r="AP19" i="20"/>
  <c r="AQ18" i="20"/>
  <c r="AP18" i="20"/>
  <c r="AQ17" i="20"/>
  <c r="AP17" i="20"/>
  <c r="AQ16" i="20"/>
  <c r="AP16" i="20"/>
  <c r="AQ15" i="20"/>
  <c r="AP15" i="20"/>
  <c r="AQ14" i="20"/>
  <c r="AP14" i="20"/>
  <c r="AK40" i="20"/>
  <c r="AJ40" i="20"/>
  <c r="AM39" i="20"/>
  <c r="AL39" i="20"/>
  <c r="AM38" i="20"/>
  <c r="AL38" i="20"/>
  <c r="AM37" i="20"/>
  <c r="AL37" i="20"/>
  <c r="AM36" i="20"/>
  <c r="AL36" i="20"/>
  <c r="AM35" i="20"/>
  <c r="AL35" i="20"/>
  <c r="AM34" i="20"/>
  <c r="AL34" i="20"/>
  <c r="AM33" i="20"/>
  <c r="AL33" i="20"/>
  <c r="AM32" i="20"/>
  <c r="AL32" i="20"/>
  <c r="AM31" i="20"/>
  <c r="AL31" i="20"/>
  <c r="AM30" i="20"/>
  <c r="AL30" i="20"/>
  <c r="AM29" i="20"/>
  <c r="AL29" i="20"/>
  <c r="AM28" i="20"/>
  <c r="AL28" i="20"/>
  <c r="AM27" i="20"/>
  <c r="AL27" i="20"/>
  <c r="AM26" i="20"/>
  <c r="AL26" i="20"/>
  <c r="AM25" i="20"/>
  <c r="AL25" i="20"/>
  <c r="AM24" i="20"/>
  <c r="AL24" i="20"/>
  <c r="AM23" i="20"/>
  <c r="AL23" i="20"/>
  <c r="AM22" i="20"/>
  <c r="AL22" i="20"/>
  <c r="AM21" i="20"/>
  <c r="AL21" i="20"/>
  <c r="AM20" i="20"/>
  <c r="AL20" i="20"/>
  <c r="AM19" i="20"/>
  <c r="AL19" i="20"/>
  <c r="AM18" i="20"/>
  <c r="AL18" i="20"/>
  <c r="AM17" i="20"/>
  <c r="AL17" i="20"/>
  <c r="AM16" i="20"/>
  <c r="AL16" i="20"/>
  <c r="AM15" i="20"/>
  <c r="AL15" i="20"/>
  <c r="AM14" i="20"/>
  <c r="AL14" i="20"/>
  <c r="F37" i="22"/>
  <c r="AH39" i="20"/>
  <c r="AH38" i="20"/>
  <c r="AH37" i="20"/>
  <c r="AH36" i="20"/>
  <c r="AH35" i="20"/>
  <c r="AH34" i="20"/>
  <c r="AH33" i="20"/>
  <c r="AH32" i="20"/>
  <c r="AH31" i="20"/>
  <c r="AH30" i="20"/>
  <c r="AH29" i="20"/>
  <c r="AH28" i="20"/>
  <c r="AH27" i="20"/>
  <c r="AH26" i="20"/>
  <c r="AH25" i="20"/>
  <c r="AH24" i="20"/>
  <c r="AH23" i="20"/>
  <c r="AH22" i="20"/>
  <c r="AH21" i="20"/>
  <c r="AH20" i="20"/>
  <c r="AH19" i="20"/>
  <c r="AH18" i="20"/>
  <c r="AH17" i="20"/>
  <c r="AH16" i="20"/>
  <c r="AH15" i="20"/>
  <c r="AH14" i="20"/>
  <c r="AD28" i="20"/>
  <c r="AD27" i="20"/>
  <c r="AD26" i="20"/>
  <c r="AD25" i="20"/>
  <c r="AD24" i="20"/>
  <c r="AD23" i="20"/>
  <c r="AD22" i="20"/>
  <c r="AD21" i="20"/>
  <c r="AD20" i="20"/>
  <c r="AD19" i="20"/>
  <c r="AD18" i="20"/>
  <c r="AD17" i="20"/>
  <c r="AD16" i="20"/>
  <c r="AD15" i="20"/>
  <c r="AD14" i="20"/>
  <c r="AD39" i="20"/>
  <c r="AD38" i="20"/>
  <c r="AD37" i="20"/>
  <c r="AD36" i="20"/>
  <c r="AD35" i="20"/>
  <c r="AD34" i="20"/>
  <c r="AD33" i="20"/>
  <c r="AD32" i="20"/>
  <c r="AD31" i="20"/>
  <c r="Z34" i="20"/>
  <c r="Z39" i="20"/>
  <c r="Z38" i="20"/>
  <c r="Z37" i="20"/>
  <c r="Z36" i="20"/>
  <c r="Z35" i="20"/>
  <c r="Z33" i="20"/>
  <c r="Z32" i="20"/>
  <c r="Z31" i="20"/>
  <c r="Z30" i="20"/>
  <c r="Z29" i="20"/>
  <c r="Z28" i="20"/>
  <c r="Z27" i="20"/>
  <c r="Z26" i="20"/>
  <c r="Z25" i="20"/>
  <c r="Z24" i="20"/>
  <c r="Z23" i="20"/>
  <c r="Z22" i="20"/>
  <c r="Z21" i="20"/>
  <c r="Z20" i="20"/>
  <c r="Z19" i="20"/>
  <c r="Z18" i="20"/>
  <c r="Z17" i="20"/>
  <c r="Z16" i="20"/>
  <c r="G13" i="22"/>
  <c r="H13" i="22"/>
  <c r="I13" i="22" s="1"/>
  <c r="G14" i="22"/>
  <c r="H14" i="22"/>
  <c r="I14" i="22" s="1"/>
  <c r="G15" i="22"/>
  <c r="H15" i="22" s="1"/>
  <c r="I15" i="22" s="1"/>
  <c r="G16" i="22"/>
  <c r="H16" i="22"/>
  <c r="I16" i="22" s="1"/>
  <c r="G17" i="22"/>
  <c r="H17" i="22" s="1"/>
  <c r="I17" i="22" s="1"/>
  <c r="G18" i="22"/>
  <c r="H18" i="22"/>
  <c r="I18" i="22" s="1"/>
  <c r="G19" i="22"/>
  <c r="H19" i="22" s="1"/>
  <c r="I19" i="22" s="1"/>
  <c r="G20" i="22"/>
  <c r="H20" i="22"/>
  <c r="I20" i="22" s="1"/>
  <c r="G21" i="22"/>
  <c r="H21" i="22" s="1"/>
  <c r="I21" i="22" s="1"/>
  <c r="G22" i="22"/>
  <c r="H22" i="22"/>
  <c r="I22" i="22" s="1"/>
  <c r="G23" i="22"/>
  <c r="H23" i="22" s="1"/>
  <c r="I23" i="22" s="1"/>
  <c r="G24" i="22"/>
  <c r="H24" i="22"/>
  <c r="I24" i="22" s="1"/>
  <c r="G25" i="22"/>
  <c r="H25" i="22" s="1"/>
  <c r="I25" i="22" s="1"/>
  <c r="G27" i="22"/>
  <c r="H27" i="22"/>
  <c r="I27" i="22" s="1"/>
  <c r="G29" i="22"/>
  <c r="H29" i="22" s="1"/>
  <c r="I29" i="22" s="1"/>
  <c r="G31" i="22"/>
  <c r="H31" i="22"/>
  <c r="I31" i="22" s="1"/>
  <c r="G32" i="22"/>
  <c r="H32" i="22" s="1"/>
  <c r="I32" i="22" s="1"/>
  <c r="G33" i="22"/>
  <c r="H33" i="22"/>
  <c r="I33" i="22" s="1"/>
  <c r="G34" i="22"/>
  <c r="H34" i="22" s="1"/>
  <c r="I34" i="22" s="1"/>
  <c r="G35" i="22"/>
  <c r="H35" i="22"/>
  <c r="I35" i="22" s="1"/>
  <c r="G36" i="22"/>
  <c r="H36" i="22" s="1"/>
  <c r="I36" i="22" s="1"/>
  <c r="G11" i="22"/>
  <c r="H11" i="22" s="1"/>
  <c r="I11" i="22" s="1"/>
  <c r="HF16" i="20"/>
  <c r="HF17" i="20"/>
  <c r="HF18" i="20"/>
  <c r="HF19" i="20"/>
  <c r="HF20" i="20"/>
  <c r="HF21" i="20"/>
  <c r="HF22" i="20"/>
  <c r="HF23" i="20"/>
  <c r="HF24" i="20"/>
  <c r="HF25" i="20"/>
  <c r="HF26" i="20"/>
  <c r="HG26" i="20"/>
  <c r="HF27" i="20"/>
  <c r="HF28" i="20"/>
  <c r="HF29" i="20"/>
  <c r="HF30" i="20"/>
  <c r="HF31" i="20"/>
  <c r="HF33" i="20"/>
  <c r="HF35" i="20"/>
  <c r="HF37" i="20"/>
  <c r="HF38" i="20"/>
  <c r="H40" i="20"/>
  <c r="T40" i="20"/>
  <c r="X40" i="20"/>
  <c r="HF15" i="20"/>
  <c r="AE14" i="20"/>
  <c r="AI14" i="20"/>
  <c r="AE15" i="20"/>
  <c r="AI15" i="20"/>
  <c r="AE16" i="20"/>
  <c r="AI16" i="20"/>
  <c r="AE17" i="20"/>
  <c r="AI17" i="20"/>
  <c r="AE18" i="20"/>
  <c r="AI18" i="20"/>
  <c r="AE19" i="20"/>
  <c r="AI19" i="20"/>
  <c r="AE20" i="20"/>
  <c r="AI20" i="20"/>
  <c r="AE21" i="20"/>
  <c r="AI21" i="20"/>
  <c r="AE22" i="20"/>
  <c r="AI22" i="20"/>
  <c r="AE23" i="20"/>
  <c r="AI23" i="20"/>
  <c r="AE24" i="20"/>
  <c r="AI24" i="20"/>
  <c r="AE25" i="20"/>
  <c r="AI25" i="20"/>
  <c r="AE26" i="20"/>
  <c r="AI26" i="20"/>
  <c r="AE27" i="20"/>
  <c r="AI27" i="20"/>
  <c r="AE28" i="20"/>
  <c r="AI28" i="20"/>
  <c r="AD29" i="20"/>
  <c r="AE29" i="20"/>
  <c r="AI29" i="20"/>
  <c r="AD30" i="20"/>
  <c r="AE30" i="20"/>
  <c r="AI30" i="20"/>
  <c r="AE31" i="20"/>
  <c r="AI31" i="20"/>
  <c r="AE32" i="20"/>
  <c r="AI32" i="20"/>
  <c r="AE33" i="20"/>
  <c r="AI33" i="20"/>
  <c r="AE34" i="20"/>
  <c r="AI34" i="20"/>
  <c r="AE35" i="20"/>
  <c r="AI35" i="20"/>
  <c r="AE36" i="20"/>
  <c r="AI36" i="20"/>
  <c r="AE37" i="20"/>
  <c r="AI37" i="20"/>
  <c r="AE38" i="20"/>
  <c r="AI38" i="20"/>
  <c r="AE39" i="20"/>
  <c r="AI39" i="20"/>
  <c r="AB40" i="20"/>
  <c r="AC40" i="20"/>
  <c r="C40" i="20"/>
  <c r="AF40" i="20"/>
  <c r="AG40" i="20"/>
  <c r="Z15" i="20"/>
  <c r="Z14" i="20"/>
  <c r="E40" i="20"/>
  <c r="I40" i="20"/>
  <c r="K40" i="20" s="1"/>
  <c r="M40" i="20"/>
  <c r="Q40" i="20"/>
  <c r="U40" i="20"/>
  <c r="W40" i="20" s="1"/>
  <c r="Y40" i="20"/>
  <c r="D40" i="20"/>
  <c r="L40" i="20"/>
  <c r="O40" i="20" s="1"/>
  <c r="P40" i="20"/>
  <c r="AA20" i="20"/>
  <c r="AA21" i="20"/>
  <c r="AA22" i="20"/>
  <c r="AA23" i="20"/>
  <c r="AA24" i="20"/>
  <c r="AA25" i="20"/>
  <c r="AA26" i="20"/>
  <c r="AA27" i="20"/>
  <c r="AA28" i="20"/>
  <c r="AA29" i="20"/>
  <c r="AA30" i="20"/>
  <c r="V20" i="20"/>
  <c r="W20" i="20"/>
  <c r="V21" i="20"/>
  <c r="W21" i="20"/>
  <c r="V22" i="20"/>
  <c r="W22" i="20"/>
  <c r="V23" i="20"/>
  <c r="W23" i="20"/>
  <c r="V24" i="20"/>
  <c r="W24" i="20"/>
  <c r="V25" i="20"/>
  <c r="W25" i="20"/>
  <c r="V26" i="20"/>
  <c r="W26" i="20"/>
  <c r="V27" i="20"/>
  <c r="W27" i="20"/>
  <c r="V28" i="20"/>
  <c r="W28" i="20"/>
  <c r="V29" i="20"/>
  <c r="W29" i="20"/>
  <c r="V30" i="20"/>
  <c r="W30" i="20"/>
  <c r="R20" i="20"/>
  <c r="S20" i="20"/>
  <c r="R21" i="20"/>
  <c r="S21" i="20"/>
  <c r="R22" i="20"/>
  <c r="S22" i="20"/>
  <c r="R23" i="20"/>
  <c r="S23" i="20"/>
  <c r="R24" i="20"/>
  <c r="S24" i="20"/>
  <c r="R25" i="20"/>
  <c r="S25" i="20"/>
  <c r="R26" i="20"/>
  <c r="S26" i="20"/>
  <c r="R27" i="20"/>
  <c r="S27" i="20"/>
  <c r="R28" i="20"/>
  <c r="S28" i="20"/>
  <c r="R29" i="20"/>
  <c r="S29" i="20"/>
  <c r="R30" i="20"/>
  <c r="S30" i="20"/>
  <c r="N20" i="20"/>
  <c r="O20" i="20"/>
  <c r="N21" i="20"/>
  <c r="O21" i="20"/>
  <c r="N22" i="20"/>
  <c r="O22" i="20"/>
  <c r="N23" i="20"/>
  <c r="O23" i="20"/>
  <c r="N24" i="20"/>
  <c r="O24" i="20"/>
  <c r="N25" i="20"/>
  <c r="O25" i="20"/>
  <c r="N26" i="20"/>
  <c r="O26" i="20"/>
  <c r="N27" i="20"/>
  <c r="O27" i="20"/>
  <c r="N28" i="20"/>
  <c r="O28" i="20"/>
  <c r="N29" i="20"/>
  <c r="O29" i="20"/>
  <c r="N30" i="20"/>
  <c r="O30" i="20"/>
  <c r="J20" i="20"/>
  <c r="K20" i="20"/>
  <c r="J21" i="20"/>
  <c r="K21" i="20"/>
  <c r="J22" i="20"/>
  <c r="K22" i="20"/>
  <c r="J23" i="20"/>
  <c r="K23" i="20"/>
  <c r="J24" i="20"/>
  <c r="K24" i="20"/>
  <c r="J25" i="20"/>
  <c r="K25" i="20"/>
  <c r="J26" i="20"/>
  <c r="K26" i="20"/>
  <c r="J27" i="20"/>
  <c r="K27" i="20"/>
  <c r="J28" i="20"/>
  <c r="K28" i="20"/>
  <c r="J29" i="20"/>
  <c r="K29" i="20"/>
  <c r="J30" i="20"/>
  <c r="K30" i="20"/>
  <c r="F20" i="20"/>
  <c r="G20" i="20"/>
  <c r="F21" i="20"/>
  <c r="G21" i="20"/>
  <c r="F22" i="20"/>
  <c r="G22" i="20"/>
  <c r="F23" i="20"/>
  <c r="G23" i="20"/>
  <c r="F24" i="20"/>
  <c r="G24" i="20"/>
  <c r="F25" i="20"/>
  <c r="G25" i="20"/>
  <c r="F26" i="20"/>
  <c r="G26" i="20"/>
  <c r="F27" i="20"/>
  <c r="G27" i="20"/>
  <c r="F28" i="20"/>
  <c r="G28" i="20"/>
  <c r="F29" i="20"/>
  <c r="G29" i="20"/>
  <c r="F30" i="20"/>
  <c r="G30" i="20"/>
  <c r="AA14" i="20"/>
  <c r="AA15" i="20"/>
  <c r="AA16" i="20"/>
  <c r="AA17" i="20"/>
  <c r="AA18" i="20"/>
  <c r="AA19" i="20"/>
  <c r="AA31" i="20"/>
  <c r="AA32" i="20"/>
  <c r="AA33" i="20"/>
  <c r="AA34" i="20"/>
  <c r="AA35" i="20"/>
  <c r="AA36" i="20"/>
  <c r="AA37" i="20"/>
  <c r="AA38" i="20"/>
  <c r="AA39" i="20"/>
  <c r="D37" i="22"/>
  <c r="HF34" i="20"/>
  <c r="V39" i="20"/>
  <c r="V38" i="20"/>
  <c r="V37" i="20"/>
  <c r="V36" i="20"/>
  <c r="V35" i="20"/>
  <c r="V34" i="20"/>
  <c r="V33" i="20"/>
  <c r="V32" i="20"/>
  <c r="V31" i="20"/>
  <c r="V19" i="20"/>
  <c r="V18" i="20"/>
  <c r="V17" i="20"/>
  <c r="V16" i="20"/>
  <c r="V15" i="20"/>
  <c r="V14" i="20"/>
  <c r="R39" i="20"/>
  <c r="R38" i="20"/>
  <c r="R37" i="20"/>
  <c r="R36" i="20"/>
  <c r="R35" i="20"/>
  <c r="R34" i="20"/>
  <c r="R33" i="20"/>
  <c r="R32" i="20"/>
  <c r="R31" i="20"/>
  <c r="R19" i="20"/>
  <c r="R18" i="20"/>
  <c r="R17" i="20"/>
  <c r="R16" i="20"/>
  <c r="R15" i="20"/>
  <c r="R14" i="20"/>
  <c r="N39" i="20"/>
  <c r="N38" i="20"/>
  <c r="N37" i="20"/>
  <c r="N36" i="20"/>
  <c r="N35" i="20"/>
  <c r="N34" i="20"/>
  <c r="N33" i="20"/>
  <c r="N32" i="20"/>
  <c r="N31" i="20"/>
  <c r="N19" i="20"/>
  <c r="N18" i="20"/>
  <c r="N17" i="20"/>
  <c r="N16" i="20"/>
  <c r="N15" i="20"/>
  <c r="N14" i="20"/>
  <c r="J39" i="20"/>
  <c r="J38" i="20"/>
  <c r="J37" i="20"/>
  <c r="J36" i="20"/>
  <c r="J35" i="20"/>
  <c r="J34" i="20"/>
  <c r="J33" i="20"/>
  <c r="J32" i="20"/>
  <c r="J31" i="20"/>
  <c r="J19" i="20"/>
  <c r="J18" i="20"/>
  <c r="J17" i="20"/>
  <c r="J16" i="20"/>
  <c r="J15" i="20"/>
  <c r="J14" i="20"/>
  <c r="F39" i="20"/>
  <c r="F38" i="20"/>
  <c r="F37" i="20"/>
  <c r="F36" i="20"/>
  <c r="F35" i="20"/>
  <c r="F34" i="20"/>
  <c r="F33" i="20"/>
  <c r="F32" i="20"/>
  <c r="F31" i="20"/>
  <c r="F19" i="20"/>
  <c r="F18" i="20"/>
  <c r="F17" i="20"/>
  <c r="F16" i="20"/>
  <c r="F15" i="20"/>
  <c r="F14" i="20"/>
  <c r="G34" i="20"/>
  <c r="K34" i="20"/>
  <c r="O34" i="20"/>
  <c r="S34" i="20"/>
  <c r="W34" i="20"/>
  <c r="G35" i="20"/>
  <c r="K35" i="20"/>
  <c r="O35" i="20"/>
  <c r="S35" i="20"/>
  <c r="W35" i="20"/>
  <c r="G36" i="20"/>
  <c r="K36" i="20"/>
  <c r="O36" i="20"/>
  <c r="S36" i="20"/>
  <c r="W36" i="20"/>
  <c r="G37" i="20"/>
  <c r="K37" i="20"/>
  <c r="O37" i="20"/>
  <c r="S37" i="20"/>
  <c r="W37" i="20"/>
  <c r="G38" i="20"/>
  <c r="K38" i="20"/>
  <c r="O38" i="20"/>
  <c r="S38" i="20"/>
  <c r="W38" i="20"/>
  <c r="G39" i="20"/>
  <c r="K39" i="20"/>
  <c r="O39" i="20"/>
  <c r="S39" i="20"/>
  <c r="W39" i="20"/>
  <c r="O14" i="20"/>
  <c r="O15" i="20"/>
  <c r="O16" i="20"/>
  <c r="O17" i="20"/>
  <c r="O18" i="20"/>
  <c r="O19" i="20"/>
  <c r="O31" i="20"/>
  <c r="O32" i="20"/>
  <c r="O33" i="20"/>
  <c r="W33" i="20"/>
  <c r="W32" i="20"/>
  <c r="W31" i="20"/>
  <c r="W19" i="20"/>
  <c r="W18" i="20"/>
  <c r="W17" i="20"/>
  <c r="W16" i="20"/>
  <c r="W15" i="20"/>
  <c r="W14" i="20"/>
  <c r="S33" i="20"/>
  <c r="S32" i="20"/>
  <c r="S31" i="20"/>
  <c r="S19" i="20"/>
  <c r="S18" i="20"/>
  <c r="S17" i="20"/>
  <c r="S16" i="20"/>
  <c r="S15" i="20"/>
  <c r="S14" i="20"/>
  <c r="K33" i="20"/>
  <c r="K32" i="20"/>
  <c r="K31" i="20"/>
  <c r="K19" i="20"/>
  <c r="K18" i="20"/>
  <c r="K17" i="20"/>
  <c r="K16" i="20"/>
  <c r="K15" i="20"/>
  <c r="K14" i="20"/>
  <c r="G15" i="20"/>
  <c r="G16" i="20"/>
  <c r="G17" i="20"/>
  <c r="G18" i="20"/>
  <c r="G19" i="20"/>
  <c r="G31" i="20"/>
  <c r="G32" i="20"/>
  <c r="G33" i="20"/>
  <c r="G14" i="20"/>
  <c r="HF32" i="20"/>
  <c r="HF36" i="20"/>
  <c r="HG20" i="20"/>
  <c r="HG27" i="20"/>
  <c r="E37" i="22"/>
  <c r="HG19" i="20"/>
  <c r="R40" i="20"/>
  <c r="EX40" i="20"/>
  <c r="FZ40" i="20"/>
  <c r="DJ40" i="20"/>
  <c r="EH40" i="20"/>
  <c r="F40" i="20"/>
  <c r="AP40" i="20"/>
  <c r="BR40" i="20"/>
  <c r="EP40" i="20"/>
  <c r="HG24" i="20"/>
  <c r="HD40" i="20" l="1"/>
  <c r="HF40" i="20" s="1"/>
  <c r="HE40" i="20"/>
  <c r="GM40" i="20"/>
  <c r="G40" i="20"/>
  <c r="HG14" i="20"/>
  <c r="V40" i="20"/>
  <c r="HG38" i="20"/>
  <c r="HG17" i="20"/>
  <c r="AQ40" i="20"/>
  <c r="BF40" i="20"/>
  <c r="DS40" i="20"/>
  <c r="GP40" i="20"/>
  <c r="HG15" i="20"/>
  <c r="J40" i="20"/>
  <c r="HG36" i="20"/>
  <c r="HG32" i="20"/>
  <c r="HG30" i="20"/>
  <c r="HG28" i="20"/>
  <c r="HG25" i="20"/>
  <c r="HG18" i="20"/>
  <c r="AL40" i="20"/>
  <c r="AT40" i="20"/>
  <c r="FS40" i="20"/>
  <c r="GH40" i="20"/>
  <c r="AE40" i="20"/>
  <c r="HG39" i="20"/>
  <c r="HG23" i="20"/>
  <c r="DK40" i="20"/>
  <c r="CP40" i="20"/>
  <c r="EE40" i="20"/>
  <c r="DW40" i="20"/>
  <c r="FW40" i="20"/>
  <c r="FO40" i="20"/>
  <c r="HC40" i="20"/>
  <c r="AM40" i="20"/>
  <c r="DC40" i="20"/>
  <c r="FC40" i="20"/>
  <c r="BZ40" i="20"/>
  <c r="HG21" i="20"/>
  <c r="HG35" i="20"/>
  <c r="S40" i="20"/>
  <c r="AI40" i="20"/>
  <c r="HG34" i="20"/>
  <c r="HG16" i="20"/>
  <c r="AU40" i="20"/>
  <c r="BJ40" i="20"/>
  <c r="CI40" i="20"/>
  <c r="EQ40" i="20"/>
  <c r="FG40" i="20"/>
  <c r="EY40" i="20"/>
  <c r="GU40" i="20"/>
  <c r="ED40" i="20"/>
  <c r="HG37" i="20"/>
  <c r="HG33" i="20"/>
  <c r="HG31" i="20"/>
  <c r="HG29" i="20"/>
  <c r="BC40" i="20"/>
  <c r="BG40" i="20"/>
  <c r="BO40" i="20"/>
  <c r="CQ40" i="20"/>
  <c r="EM40" i="20"/>
  <c r="GY40" i="20"/>
  <c r="GQ40" i="20"/>
  <c r="BV40" i="20"/>
  <c r="AX40" i="20"/>
  <c r="DR40" i="20"/>
  <c r="DF40" i="20"/>
  <c r="CD40" i="20"/>
  <c r="BB40" i="20"/>
  <c r="GD40" i="20"/>
  <c r="GT40" i="20"/>
  <c r="FB40" i="20"/>
  <c r="FR40" i="20"/>
  <c r="CT40" i="20"/>
  <c r="N40" i="20"/>
  <c r="DZ40" i="20"/>
  <c r="BK40" i="20"/>
  <c r="AH40" i="20"/>
  <c r="AA40" i="20"/>
  <c r="AD40" i="20"/>
  <c r="EL40" i="20"/>
  <c r="CX40" i="20"/>
  <c r="DN40" i="20"/>
  <c r="CL40" i="20"/>
  <c r="HB40" i="20"/>
  <c r="GL40" i="20"/>
  <c r="ET40" i="20"/>
  <c r="FJ40" i="20"/>
  <c r="Z40" i="20"/>
  <c r="G37" i="22"/>
  <c r="D6" i="31" s="1"/>
  <c r="D9" i="31" s="1"/>
  <c r="HG40" i="20" l="1"/>
  <c r="D29" i="31"/>
  <c r="D30" i="31" s="1"/>
  <c r="D42" i="31" s="1"/>
  <c r="D35" i="31"/>
  <c r="D36" i="31" s="1"/>
  <c r="D37" i="31" s="1"/>
  <c r="H37" i="22"/>
  <c r="I37" i="22" s="1"/>
  <c r="D6" i="30"/>
  <c r="D9" i="30" s="1"/>
  <c r="D31" i="31" l="1"/>
  <c r="D38" i="31"/>
  <c r="D39" i="31" s="1"/>
  <c r="D40" i="31" s="1"/>
  <c r="D31" i="30"/>
  <c r="D38" i="30"/>
  <c r="D39" i="30" s="1"/>
  <c r="D40" i="30" s="1"/>
  <c r="D41" i="30" l="1"/>
  <c r="D42" i="30" s="1"/>
  <c r="D43" i="30" s="1"/>
  <c r="D33" i="30"/>
  <c r="D32" i="30"/>
  <c r="D44"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F-FERMON</author>
    <author>fernandezvegask</author>
    <author>AIT-IKHLEF, Kamal</author>
  </authors>
  <commentList>
    <comment ref="A5" authorId="0" shapeId="0" xr:uid="{00000000-0006-0000-0000-000001000000}">
      <text>
        <r>
          <rPr>
            <b/>
            <sz val="12"/>
            <color indexed="81"/>
            <rFont val="Tahoma"/>
            <family val="2"/>
          </rPr>
          <t>day/month/year</t>
        </r>
        <r>
          <rPr>
            <sz val="12"/>
            <color indexed="81"/>
            <rFont val="Tahoma"/>
            <family val="2"/>
          </rPr>
          <t xml:space="preserve">
</t>
        </r>
      </text>
    </comment>
    <comment ref="A12" authorId="0" shapeId="0" xr:uid="{00000000-0006-0000-0000-000002000000}">
      <text>
        <r>
          <rPr>
            <b/>
            <sz val="11"/>
            <color indexed="81"/>
            <rFont val="Tahoma"/>
            <family val="2"/>
          </rPr>
          <t>Please fill out the affected Districts/Zones de Santé/LGAs</t>
        </r>
        <r>
          <rPr>
            <sz val="10"/>
            <color indexed="81"/>
            <rFont val="Tahoma"/>
            <family val="2"/>
          </rPr>
          <t xml:space="preserve">
</t>
        </r>
      </text>
    </comment>
    <comment ref="B12" authorId="1" shapeId="0" xr:uid="{00000000-0006-0000-0000-000003000000}">
      <text>
        <r>
          <rPr>
            <b/>
            <sz val="11"/>
            <color indexed="81"/>
            <rFont val="Tahoma"/>
            <family val="2"/>
          </rPr>
          <t>Please fill out the names of the affected zones (CSI, Aire de Santé, communes, cantons, villes. -)</t>
        </r>
        <r>
          <rPr>
            <sz val="8"/>
            <color indexed="81"/>
            <rFont val="Tahoma"/>
            <family val="2"/>
          </rPr>
          <t xml:space="preserve">
</t>
        </r>
      </text>
    </comment>
    <comment ref="HD12" authorId="2" shapeId="0" xr:uid="{00000000-0006-0000-0000-000004000000}">
      <text>
        <r>
          <rPr>
            <b/>
            <sz val="9"/>
            <color indexed="81"/>
            <rFont val="Tahoma"/>
            <charset val="1"/>
          </rPr>
          <t>AIT-IKHLEF, Kamal:</t>
        </r>
        <r>
          <rPr>
            <sz val="9"/>
            <color indexed="81"/>
            <rFont val="Tahoma"/>
            <charset val="1"/>
          </rPr>
          <t xml:space="preserve">
review all formula</t>
        </r>
      </text>
    </comment>
    <comment ref="C13" authorId="0" shapeId="0" xr:uid="{00000000-0006-0000-0000-000005000000}">
      <text>
        <r>
          <rPr>
            <b/>
            <sz val="11"/>
            <color indexed="81"/>
            <rFont val="Tahoma"/>
            <family val="2"/>
          </rPr>
          <t xml:space="preserve">Fill out the estimated population for each affected commune/canton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fernandezvegask</author>
  </authors>
  <commentList>
    <comment ref="A7" authorId="0" shapeId="0" xr:uid="{00000000-0006-0000-0100-000001000000}">
      <text>
        <r>
          <rPr>
            <b/>
            <sz val="11"/>
            <color indexed="81"/>
            <rFont val="Tahoma"/>
            <family val="2"/>
          </rPr>
          <t>Please fill out the names of the affected zones (CSI, Aire de Santé, communes, cantons, villes.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SACRISTAN LLOBET, Jordi</author>
  </authors>
  <commentList>
    <comment ref="E9" authorId="0" shapeId="0" xr:uid="{00000000-0006-0000-0700-000001000000}">
      <text>
        <r>
          <rPr>
            <b/>
            <sz val="9"/>
            <color indexed="81"/>
            <rFont val="Tahoma"/>
            <family val="2"/>
          </rPr>
          <t>Number of Doses included a 4% of losses.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SACRISTAN LLOBET, Jordi</author>
  </authors>
  <commentList>
    <comment ref="E9" authorId="0" shapeId="0" xr:uid="{00000000-0006-0000-0800-000001000000}">
      <text>
        <r>
          <rPr>
            <b/>
            <sz val="9"/>
            <color indexed="81"/>
            <rFont val="Tahoma"/>
            <family val="2"/>
          </rPr>
          <t>Number of Doses included a 4% of losses.</t>
        </r>
      </text>
    </comment>
  </commentList>
</comments>
</file>

<file path=xl/sharedStrings.xml><?xml version="1.0" encoding="utf-8"?>
<sst xmlns="http://schemas.openxmlformats.org/spreadsheetml/2006/main" count="626" uniqueCount="306">
  <si>
    <t>Population</t>
  </si>
  <si>
    <t>S1</t>
  </si>
  <si>
    <t>s48</t>
  </si>
  <si>
    <t>s49</t>
  </si>
  <si>
    <t>s50</t>
  </si>
  <si>
    <t>s51</t>
  </si>
  <si>
    <t>s52</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</si>
  <si>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</si>
  <si>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</si>
  <si>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</si>
  <si>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</si>
  <si>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</si>
  <si>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</si>
  <si>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</si>
  <si>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</si>
  <si>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</si>
  <si>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</si>
  <si>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</si>
  <si>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</si>
  <si>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</si>
  <si>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</si>
  <si>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</si>
  <si>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</si>
  <si>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</si>
  <si>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</si>
  <si>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</si>
  <si>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</si>
  <si>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</si>
  <si>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</si>
  <si>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</si>
  <si>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</si>
  <si>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</si>
  <si>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</si>
  <si>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</si>
  <si>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</si>
  <si>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</si>
  <si>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</si>
  <si>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</si>
  <si>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</si>
  <si>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</si>
  <si>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</si>
  <si>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</si>
  <si>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</si>
  <si>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</si>
  <si>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</si>
  <si>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</si>
  <si>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</si>
  <si>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</si>
  <si>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</si>
  <si>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</si>
  <si>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</si>
  <si>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</si>
  <si>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</si>
  <si>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</si>
  <si>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</si>
  <si>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</si>
  <si>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</si>
  <si>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</si>
  <si>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 2004-2005</t>
  </si>
  <si>
    <t>semaines</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</si>
  <si>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</si>
  <si>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</si>
  <si>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</si>
  <si>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</si>
  <si>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</si>
  <si>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</si>
  <si>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</si>
  <si>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</si>
  <si>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</si>
  <si>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</si>
  <si>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</si>
  <si>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</si>
  <si>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</si>
  <si>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</si>
  <si>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</si>
  <si>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</si>
  <si>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</si>
  <si>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</si>
  <si>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</si>
  <si>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</si>
  <si>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</si>
  <si>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</si>
  <si>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</si>
  <si>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</si>
  <si>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</si>
  <si>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</si>
  <si>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</si>
  <si>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</si>
  <si>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</si>
  <si>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</si>
  <si>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</si>
  <si>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</si>
  <si>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</si>
  <si>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</si>
  <si>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</si>
  <si>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</si>
  <si>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</si>
  <si>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</si>
  <si>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</si>
  <si>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</si>
  <si>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</si>
  <si>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</si>
  <si>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</si>
  <si>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</si>
  <si>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</si>
  <si>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</si>
  <si>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</si>
  <si>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Décès par semaine en 2005 et 2004</t>
  </si>
  <si>
    <t>S 2005-2006</t>
  </si>
  <si>
    <t>TOTAL</t>
  </si>
  <si>
    <t>COUNTRY</t>
  </si>
  <si>
    <t>deaths</t>
  </si>
  <si>
    <t>CFR</t>
  </si>
  <si>
    <t xml:space="preserve">TOTAL affected District </t>
  </si>
  <si>
    <t>COMPLETE ONLY YELLOW CELLS</t>
  </si>
  <si>
    <t>Country</t>
  </si>
  <si>
    <t>Total population</t>
  </si>
  <si>
    <t xml:space="preserve">Target Population </t>
  </si>
  <si>
    <t>Population already vaccinated</t>
  </si>
  <si>
    <t>% of target pop in the total population</t>
  </si>
  <si>
    <t>attack rate</t>
  </si>
  <si>
    <t>WEEK 1</t>
  </si>
  <si>
    <t>WEEK 2</t>
  </si>
  <si>
    <t>WEEK3</t>
  </si>
  <si>
    <t>WEEK4</t>
  </si>
  <si>
    <t>WEEK 5</t>
  </si>
  <si>
    <t>WEEK 6</t>
  </si>
  <si>
    <t>WEEK 7</t>
  </si>
  <si>
    <t>WEEK 8</t>
  </si>
  <si>
    <t>REGION</t>
  </si>
  <si>
    <t>cases*</t>
  </si>
  <si>
    <t xml:space="preserve">*Cases: suspected and confirmed including deaths </t>
  </si>
  <si>
    <r>
      <t xml:space="preserve">(1) Population to be vaccinated: target population </t>
    </r>
    <r>
      <rPr>
        <i/>
        <sz val="8"/>
        <rFont val="Arial"/>
        <family val="2"/>
      </rPr>
      <t>minus</t>
    </r>
    <r>
      <rPr>
        <sz val="8"/>
        <rFont val="Arial"/>
        <family val="2"/>
      </rPr>
      <t xml:space="preserve"> population already vaccinated</t>
    </r>
  </si>
  <si>
    <t>Population to be vaccinated (see footnote 1)</t>
  </si>
  <si>
    <t>Volume in liters (see footnote 3)</t>
  </si>
  <si>
    <t>Region</t>
  </si>
  <si>
    <t xml:space="preserve">Target population (age group): </t>
  </si>
  <si>
    <t>Number of cases</t>
  </si>
  <si>
    <t xml:space="preserve">Number of deaths </t>
  </si>
  <si>
    <t>Number of OCV doses used</t>
  </si>
  <si>
    <t xml:space="preserve"> deaths</t>
  </si>
  <si>
    <t>Type of location: Urban or Rural</t>
  </si>
  <si>
    <t>1st dose</t>
  </si>
  <si>
    <t>2nd dose</t>
  </si>
  <si>
    <t>CHOLERA</t>
  </si>
  <si>
    <t>Number of
samples tested for culture</t>
  </si>
  <si>
    <t>Number
of samples Positive 
(V. cholerae)</t>
  </si>
  <si>
    <t>Sub-district / Town / Division name (if settlement or refugee camp please specify)</t>
  </si>
  <si>
    <t>COMPLETE ONLY YELLOW CELLS (the values in the other cells are calculated automatically)</t>
  </si>
  <si>
    <r>
      <t>ANNEX 1</t>
    </r>
    <r>
      <rPr>
        <b/>
        <sz val="16"/>
        <rFont val="Calibri"/>
        <family val="2"/>
      </rPr>
      <t xml:space="preserve">: Epidemiological Information - cases and deaths per place and per week </t>
    </r>
  </si>
  <si>
    <t>ANNEX 2 HISTORY OF CHOLERA IN CONCERNED AREAS, OVER THE LAST 3 YEARS</t>
  </si>
  <si>
    <t>Total administrative coverage</t>
  </si>
  <si>
    <t>Independent survey coverage</t>
  </si>
  <si>
    <t>Sub-district/town/division (if settlement or refugee camp please specify)</t>
  </si>
  <si>
    <t>Reactive mass vaccination campaign (Yes/no)</t>
  </si>
  <si>
    <t>Laboratory
Name and Location</t>
  </si>
  <si>
    <t>CULTURE</t>
  </si>
  <si>
    <t>DATE of laboratory report</t>
  </si>
  <si>
    <t>ANTIBIOGRAM result (please write "Not done" if the antibiogram hasn't been determined</t>
  </si>
  <si>
    <t>Number of V. cholerae O1 El Tor</t>
  </si>
  <si>
    <t>Number of V. cholerae O139</t>
  </si>
  <si>
    <t>Number of V. cholerae O1 Hybrid</t>
  </si>
  <si>
    <t>ANNEX 3: LABORATORY INFORMATION FOR CURRENT OUTBREAK</t>
  </si>
  <si>
    <t>ANNEX 4: OCV Vaccination Campaign -  Estimation of vaccines needs</t>
  </si>
  <si>
    <t>Districts name/Zones de Santé</t>
  </si>
  <si>
    <t>ATTENTION: If zero case and death, write 0 in the cell. If information is not available, leave the cell empty</t>
  </si>
  <si>
    <t xml:space="preserve">NEEDS:  total number of doses (see footnote 2) </t>
  </si>
  <si>
    <t>WEEK 9</t>
  </si>
  <si>
    <t>WEEK 10</t>
  </si>
  <si>
    <t>WEEK 11</t>
  </si>
  <si>
    <t>WEEK 12</t>
  </si>
  <si>
    <t>Duration</t>
  </si>
  <si>
    <r>
      <t xml:space="preserve">(2) Estimated number of vaccines: population to be vaccinated </t>
    </r>
    <r>
      <rPr>
        <i/>
        <sz val="8"/>
        <rFont val="Arial"/>
        <family val="2"/>
      </rPr>
      <t xml:space="preserve">multiplied by </t>
    </r>
    <r>
      <rPr>
        <sz val="8"/>
        <rFont val="Arial"/>
        <family val="2"/>
      </rPr>
      <t>2</t>
    </r>
  </si>
  <si>
    <t xml:space="preserve">(3)Volume of vaccines in litres: number of doses multiplied by volume estimated for one dose (16.8 cm3)/1000 (1 litre = 1000 cm3) </t>
  </si>
  <si>
    <t xml:space="preserve">OCV Logistics </t>
  </si>
  <si>
    <t xml:space="preserve">Information </t>
  </si>
  <si>
    <t>Target population:</t>
  </si>
  <si>
    <t>People</t>
  </si>
  <si>
    <t>Brand:</t>
  </si>
  <si>
    <t>Shanchol</t>
  </si>
  <si>
    <t>Number of doses for campaign:</t>
  </si>
  <si>
    <t>Doses</t>
  </si>
  <si>
    <t>General description</t>
  </si>
  <si>
    <t xml:space="preserve">Burger pack </t>
  </si>
  <si>
    <t>Total No. of Vials per Thermocol box</t>
  </si>
  <si>
    <t>unit</t>
  </si>
  <si>
    <t>Weight of each cool pack (g)</t>
  </si>
  <si>
    <t>g</t>
  </si>
  <si>
    <t>No. of cool packs per thermocol box</t>
  </si>
  <si>
    <t>Weight of  Foam sheets(g)</t>
  </si>
  <si>
    <t>No. of Foam sheets</t>
  </si>
  <si>
    <t xml:space="preserve">Outer corrugated box dimension </t>
  </si>
  <si>
    <t>58 x 47.5 x 39</t>
  </si>
  <si>
    <t>cm</t>
  </si>
  <si>
    <t xml:space="preserve">Net weight of total vials </t>
  </si>
  <si>
    <t>Kg</t>
  </si>
  <si>
    <t xml:space="preserve">Gross weight of shipper </t>
  </si>
  <si>
    <t>Kg   (+/- 5%)</t>
  </si>
  <si>
    <t>Volume in Cubic meter per shipper</t>
  </si>
  <si>
    <t>m3</t>
  </si>
  <si>
    <t>dose/box</t>
  </si>
  <si>
    <t>No. of boxes per thermocool box</t>
  </si>
  <si>
    <t>dimension of 35 vial box</t>
  </si>
  <si>
    <t>14 x 10.5 x 4</t>
  </si>
  <si>
    <t>volume per 35 vial box</t>
  </si>
  <si>
    <t>cm3</t>
  </si>
  <si>
    <t>Transport Requirements:</t>
  </si>
  <si>
    <t>No. of cool box</t>
  </si>
  <si>
    <t>Box</t>
  </si>
  <si>
    <t>Total volume transported (inc. cool box)</t>
  </si>
  <si>
    <t xml:space="preserve">Weight </t>
  </si>
  <si>
    <t>Storage requirements:</t>
  </si>
  <si>
    <t>No. of boxes vaccines:</t>
  </si>
  <si>
    <t>Volumes in cold room:</t>
  </si>
  <si>
    <t>Number  of Ice packs:</t>
  </si>
  <si>
    <t>Volume of ice packs (freezer):</t>
  </si>
  <si>
    <t>Litre</t>
  </si>
  <si>
    <t>Storage of empty cool box:</t>
  </si>
  <si>
    <t>* Please note: 1 m3 = 1000 L</t>
  </si>
  <si>
    <t>Indicative transport information:</t>
  </si>
  <si>
    <t>Volume Max (m3)</t>
  </si>
  <si>
    <t>Max. Weight (Kg)</t>
  </si>
  <si>
    <t>Max Vaccine Qty 
(load capacity)</t>
  </si>
  <si>
    <t>Cool boxes
 (load capacity)</t>
  </si>
  <si>
    <t>Toyota Pickup</t>
  </si>
  <si>
    <t>Toyota Landcruser</t>
  </si>
  <si>
    <t>Container 20' foot:</t>
  </si>
  <si>
    <t>Container 40' foot:</t>
  </si>
  <si>
    <t>Refrigerated Container 20' foot:</t>
  </si>
  <si>
    <t>-</t>
  </si>
  <si>
    <t>Refrigerated Container 40' foot:</t>
  </si>
  <si>
    <r>
      <t xml:space="preserve">m3    </t>
    </r>
    <r>
      <rPr>
        <sz val="8"/>
        <rFont val="Arial"/>
        <family val="2"/>
      </rPr>
      <t xml:space="preserve"> (1)</t>
    </r>
  </si>
  <si>
    <r>
      <t xml:space="preserve">Litre  </t>
    </r>
    <r>
      <rPr>
        <sz val="8"/>
        <rFont val="Arial"/>
        <family val="2"/>
      </rPr>
      <t xml:space="preserve"> (1)</t>
    </r>
  </si>
  <si>
    <t>(1).  This value includes the volumen of the % of vaccine losses (no included in Annex 4).</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</si>
  <si>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</si>
  <si>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</si>
  <si>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</si>
  <si>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</si>
  <si>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</si>
  <si>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</si>
  <si>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</si>
  <si>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</si>
  <si>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</si>
  <si>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</si>
  <si>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</si>
  <si>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</si>
  <si>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</si>
  <si>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</si>
  <si>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</si>
  <si>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</si>
  <si>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</si>
  <si>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</si>
  <si>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</si>
  <si>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</si>
  <si>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</si>
  <si>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</si>
  <si>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</si>
  <si>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</si>
  <si>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</si>
  <si>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</si>
  <si>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</si>
  <si>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</si>
  <si>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</si>
  <si>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</si>
  <si>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</si>
  <si>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</si>
  <si>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</si>
  <si>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</si>
  <si>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</si>
  <si>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</si>
  <si>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</si>
  <si>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</si>
  <si>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</si>
  <si>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</si>
  <si>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DATE OF REPORTING</t>
  </si>
  <si>
    <t>ORIGIN OF DATA</t>
  </si>
  <si>
    <t>(i.e. Hospital, CTC etc)</t>
  </si>
  <si>
    <t xml:space="preserve"> Year &amp; month of the outbreak</t>
  </si>
  <si>
    <t>Euvichol Plus shipping logistics</t>
  </si>
  <si>
    <t>Rounds</t>
  </si>
  <si>
    <t>Number of rounds:</t>
  </si>
  <si>
    <t>Euvichol Plus</t>
  </si>
  <si>
    <t>Total N° of doses per Thermo cool box</t>
  </si>
  <si>
    <t>N°. of ice packs per Thermo cool box</t>
  </si>
  <si>
    <t xml:space="preserve">N°. of PCM ice packs per Thermo cool box </t>
  </si>
  <si>
    <t>unit  *</t>
  </si>
  <si>
    <t xml:space="preserve">Outer Thermo cool box dimension </t>
  </si>
  <si>
    <t>70 x 70 x 50.5</t>
  </si>
  <si>
    <t>Kg   (+/- )</t>
  </si>
  <si>
    <t>Volume in cubic meter per shipper</t>
  </si>
  <si>
    <t>Doses/carton box</t>
  </si>
  <si>
    <t>No. of cartons per thermocool box</t>
  </si>
  <si>
    <t>Dimension for a 50 dose carton</t>
  </si>
  <si>
    <t>11.1 x 5.7 x 6.2</t>
  </si>
  <si>
    <t>Volume per 50-dose vaccine carton box</t>
  </si>
  <si>
    <t>Cold chain volume / 50 dose carton box</t>
  </si>
  <si>
    <t>cm3/dose</t>
  </si>
  <si>
    <t>N° of Thermocool box</t>
  </si>
  <si>
    <t>N° of  50-dose vaccine carton boxes :</t>
  </si>
  <si>
    <t>litre   (1)</t>
  </si>
  <si>
    <t>Number  of Ice packs including PCM:</t>
  </si>
  <si>
    <t>Volume of ice packs &amp; PCM (freezer):</t>
  </si>
  <si>
    <t>(1).  This value includes the volume of the % of vaccine losses.</t>
  </si>
  <si>
    <t xml:space="preserve">(*)    PCM = Phase Change Materials </t>
  </si>
  <si>
    <t>Thermo cool boxes
 (load capacity)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</si>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</sst>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0\ _€_-;\-* #,##0.00\ _€_-;_-* &quot;-&quot;??\ _€_-;_-@_-"/>
    <numFmt numFmtId="166" formatCode="0.0"/>
    <numFmt numFmtId="167" formatCode="dd/mm/yy;@"/>
    <numFmt numFmtId="168" formatCode="_-* #,##0_-;\-* #,##0_-;_-* &quot;-&quot;??_-;_-@_-"/>
    <numFmt numFmtId="169" formatCode="0.000"/>
    <numFmt numFmtId="170" formatCode="&quot;$&quot;#,##0.00"/>
  </numFmts>
  <fonts count="72">
    <font>
      <sz val="10"/>
      <name val="Arial"/>
    </font>
    <font>
      <sz val="10"/>
      <name val="Arial"/>
    </font>
    <font>
      <b/>
      <sz val="10"/>
      <color indexed="12"/>
      <name val="Arial"/>
      <family val="2"/>
    </font>
    <font>
      <b/>
      <sz val="10"/>
      <name val="Arial"/>
      <family val="2"/>
    </font>
    <font>
      <sz val="10"/>
      <name val="Arial"/>
      <family val="2"/>
    </font>
    <font>
      <b/>
      <sz val="12"/>
      <name val="Arial"/>
      <family val="2"/>
    </font>
    <font>
      <b/>
      <sz val="12"/>
      <color indexed="81"/>
      <name val="Tahoma"/>
      <family val="2"/>
    </font>
    <font>
      <sz val="12"/>
      <color indexed="81"/>
      <name val="Tahoma"/>
      <family val="2"/>
    </font>
    <font>
      <sz val="10"/>
      <color indexed="81"/>
      <name val="Tahoma"/>
      <family val="2"/>
    </font>
    <font>
      <b/>
      <sz val="11"/>
      <color indexed="81"/>
      <name val="Tahoma"/>
      <family val="2"/>
    </font>
    <font>
      <sz val="8"/>
      <name val="Arial"/>
      <family val="2"/>
    </font>
    <font>
      <sz val="8"/>
      <color indexed="81"/>
      <name val="Tahoma"/>
      <family val="2"/>
    </font>
    <font>
      <sz val="8"/>
      <name val="Arial"/>
      <family val="2"/>
    </font>
    <font>
      <b/>
      <sz val="16"/>
      <name val="Arial"/>
      <family val="2"/>
    </font>
    <font>
      <sz val="11"/>
      <name val="Arial"/>
      <family val="2"/>
    </font>
    <font>
      <b/>
      <sz val="12"/>
      <color indexed="10"/>
      <name val="Arial"/>
      <family val="2"/>
    </font>
    <font>
      <b/>
      <sz val="11"/>
      <name val="Arial"/>
      <family val="2"/>
    </font>
    <font>
      <sz val="12"/>
      <name val="Arial"/>
      <family val="2"/>
    </font>
    <font>
      <b/>
      <sz val="10"/>
      <color indexed="10"/>
      <name val="Arial"/>
      <family val="2"/>
    </font>
    <font>
      <i/>
      <sz val="8"/>
      <name val="Arial"/>
      <family val="2"/>
    </font>
    <font>
      <b/>
      <sz val="8"/>
      <name val="Arial"/>
      <family val="2"/>
    </font>
    <font>
      <b/>
      <sz val="8"/>
      <color indexed="10"/>
      <name val="Arial"/>
      <family val="2"/>
    </font>
    <font>
      <b/>
      <sz val="16"/>
      <name val="Calibri"/>
      <family val="2"/>
    </font>
    <font>
      <sz val="11"/>
      <name val="Calibri"/>
      <family val="2"/>
    </font>
    <font>
      <b/>
      <sz val="11"/>
      <name val="Calibri"/>
      <family val="2"/>
    </font>
    <font>
      <sz val="10"/>
      <name val="Arial"/>
    </font>
    <font>
      <b/>
      <sz val="9"/>
      <color indexed="81"/>
      <name val="Tahoma"/>
      <family val="2"/>
    </font>
    <font>
      <sz val="9"/>
      <color indexed="81"/>
      <name val="Tahoma"/>
      <charset val="1"/>
    </font>
    <font>
      <b/>
      <sz val="9"/>
      <color indexed="81"/>
      <name val="Tahoma"/>
      <charset val="1"/>
    </font>
    <font>
      <b/>
      <sz val="10"/>
      <name val="Helv"/>
    </font>
    <font>
      <sz val="10"/>
      <name val="Helv"/>
    </font>
    <font>
      <sz val="11"/>
      <name val="Helv"/>
    </font>
    <font>
      <sz val="10"/>
      <name val="Hel"/>
    </font>
    <font>
      <sz val="8"/>
      <name val="Helv"/>
    </font>
    <font>
      <b/>
      <sz val="9"/>
      <name val="Helv"/>
    </font>
    <font>
      <b/>
      <sz val="9"/>
      <name val="Arial"/>
      <family val="2"/>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indexed="10"/>
      <name val="Calibri"/>
      <family val="2"/>
      <scheme val="minor"/>
    </font>
    <font>
      <b/>
      <sz val="11"/>
      <color rgb="FFFF0000"/>
      <name val="Calibri"/>
      <family val="2"/>
      <scheme val="minor"/>
    </font>
    <font>
      <b/>
      <sz val="12"/>
      <name val="Calibri"/>
      <family val="2"/>
      <scheme val="minor"/>
    </font>
    <font>
      <b/>
      <sz val="12"/>
      <color indexed="12"/>
      <name val="Calibri"/>
      <family val="2"/>
      <scheme val="minor"/>
    </font>
    <font>
      <b/>
      <sz val="14"/>
      <color indexed="12"/>
      <name val="Calibri"/>
      <family val="2"/>
      <scheme val="minor"/>
    </font>
    <font>
      <b/>
      <sz val="14"/>
      <name val="Calibri"/>
      <family val="2"/>
      <scheme val="minor"/>
    </font>
    <font>
      <b/>
      <sz val="16"/>
      <name val="Calibri"/>
      <family val="2"/>
      <scheme val="minor"/>
    </font>
    <font>
      <sz val="18"/>
      <name val="Calibri"/>
      <family val="2"/>
      <scheme val="minor"/>
    </font>
    <font>
      <sz val="8"/>
      <color theme="1"/>
      <name val="Calibri"/>
      <family val="2"/>
      <scheme val="minor"/>
    </font>
    <font>
      <b/>
      <sz val="14"/>
      <color indexed="10"/>
      <name val="Calibri"/>
      <family val="2"/>
      <scheme val="minor"/>
    </font>
    <font>
      <b/>
      <sz val="12"/>
      <color indexed="10"/>
      <name val="Calibri"/>
      <family val="2"/>
      <scheme val="minor"/>
    </font>
    <font>
      <b/>
      <sz val="14"/>
      <color rgb="FFFF0000"/>
      <name val="Calibri"/>
      <family val="2"/>
      <scheme val="minor"/>
    </font>
    <font>
      <b/>
      <u/>
      <sz val="12"/>
      <name val="Calibri"/>
      <family val="2"/>
      <scheme val="minor"/>
    </font>
    <font>
      <b/>
      <i/>
      <sz val="11"/>
      <name val="Calibri"/>
      <family val="2"/>
      <scheme val="minor"/>
    </font>
    <font>
      <b/>
      <i/>
      <sz val="14"/>
      <name val="Calibri"/>
      <family val="2"/>
      <scheme val="minor"/>
    </font>
    <font>
      <sz val="12"/>
      <name val="Calibri"/>
      <family val="2"/>
      <scheme val="minor"/>
    </font>
    <font>
      <sz val="14"/>
      <name val="Calibri"/>
      <family val="2"/>
      <scheme val="minor"/>
    </font>
    <font>
      <sz val="10"/>
      <name val="Calibri"/>
      <family val="2"/>
      <scheme val="minor"/>
    </font>
    <font>
      <b/>
      <sz val="16"/>
      <color theme="0"/>
      <name val="Arial"/>
      <family val="2"/>
    </font>
    <font>
      <sz val="10"/>
      <color theme="0"/>
      <name val="Arial"/>
      <family val="2"/>
    </font>
    <font>
      <b/>
      <sz val="12"/>
      <color theme="0"/>
      <name val="Arial"/>
      <family val="2"/>
    </font>
    <font>
      <b/>
      <sz val="11"/>
      <color theme="0"/>
      <name val="Arial"/>
      <family val="2"/>
    </font>
    <font>
      <sz val="12"/>
      <color theme="0"/>
      <name val="Arial"/>
      <family val="2"/>
    </font>
    <font>
      <b/>
      <u/>
      <sz val="16"/>
      <name val="Calibri"/>
      <family val="2"/>
      <scheme val="minor"/>
    </font>
    <font>
      <b/>
      <sz val="16"/>
      <color theme="1"/>
      <name val="Calibri"/>
      <family val="2"/>
      <scheme val="minor"/>
    </font>
    <font>
      <sz val="10"/>
      <color rgb="FFFFFFFF"/>
      <name val="Arial"/>
      <family val="2"/>
    </font>
    <font>
      <b/>
      <sz val="16"/>
      <color rgb="FFFFFFFF"/>
      <name val="Helv"/>
    </font>
    <font>
      <b/>
      <sz val="16"/>
      <color rgb="FFFFFFFF"/>
      <name val="Calibri"/>
      <family val="2"/>
    </font>
    <font>
      <b/>
      <sz val="10"/>
      <color rgb="FFFFFFFF"/>
      <name val="Arial"/>
      <family val="2"/>
    </font>
    <font>
      <b/>
      <sz val="10"/>
      <color rgb="FFFF0000"/>
      <name val="Arial"/>
      <family val="2"/>
    </font>
    <font>
      <b/>
      <sz val="11"/>
      <color rgb="FFFFFFFF"/>
      <name val="Calibri"/>
      <family val="2"/>
    </font>
    <font>
      <b/>
      <sz val="10"/>
      <color rgb="FFFFFFFF"/>
      <name val="Helv"/>
    </font>
  </fonts>
  <fills count="1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99"/>
        <bgColor indexed="64"/>
      </patternFill>
    </fill>
    <fill>
      <patternFill patternType="solid">
        <fgColor theme="1"/>
        <bgColor indexed="64"/>
      </patternFill>
    </fill>
    <fill>
      <patternFill patternType="solid">
        <fgColor rgb="FF4F81BD"/>
        <bgColor rgb="FF000000"/>
      </patternFill>
    </fill>
    <fill>
      <patternFill patternType="solid">
        <fgColor rgb="FFFFFFFF"/>
        <bgColor rgb="FF000000"/>
      </patternFill>
    </fill>
    <fill>
      <patternFill patternType="solid">
        <fgColor rgb="FFDAEEF3"/>
        <bgColor rgb="FF000000"/>
      </patternFill>
    </fill>
    <fill>
      <patternFill patternType="solid">
        <fgColor rgb="FFFDE9D9"/>
        <bgColor rgb="FF000000"/>
      </patternFill>
    </fill>
  </fills>
  <borders count="55">
    <border>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style="double">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2" borderId="1" applyAlignment="0">
      <protection locked="0"/>
    </xf>
    <xf numFmtId="165" fontId="25" fillId="0" borderId="0" applyFont="0" applyFill="0" applyBorder="0" applyAlignment="0" applyProtection="0"/>
    <xf numFmtId="0" fontId="4" fillId="0" borderId="0"/>
  </cellStyleXfs>
  <cellXfs count="429">
    <xf numFmtId="0" fontId="0" fillId="0" borderId="0" xfId="0"/>
    <xf numFmtId="0" fontId="3" fillId="0" borderId="0" xfId="0" applyFont="1"/>
    <xf numFmtId="0" fontId="38" fillId="0" borderId="0" xfId="0" applyFont="1"/>
    <xf numFmtId="0" fontId="38" fillId="0" borderId="0" xfId="0" applyFont="1" applyFill="1"/>
    <xf numFmtId="0" fontId="39" fillId="0" borderId="0" xfId="0" applyFont="1" applyBorder="1" applyAlignment="1">
      <alignment horizontal="left"/>
    </xf>
    <xf numFmtId="0" fontId="37" fillId="5" borderId="0" xfId="0" applyFont="1" applyFill="1"/>
    <xf numFmtId="0" fontId="38" fillId="5" borderId="0" xfId="0" applyFont="1" applyFill="1"/>
    <xf numFmtId="0" fontId="38" fillId="0" borderId="0" xfId="0" applyFont="1" applyAlignment="1">
      <alignment horizontal="left" vertical="top" wrapText="1"/>
    </xf>
    <xf numFmtId="49" fontId="39" fillId="0" borderId="0" xfId="0" applyNumberFormat="1" applyFont="1" applyAlignment="1">
      <alignment horizontal="left" vertical="top" wrapText="1"/>
    </xf>
    <xf numFmtId="0" fontId="38" fillId="0" borderId="2" xfId="0" applyFont="1" applyFill="1" applyBorder="1" applyAlignment="1">
      <alignment horizontal="left" vertical="top" wrapText="1"/>
    </xf>
    <xf numFmtId="0" fontId="37" fillId="0" borderId="0" xfId="0" applyFont="1" applyFill="1"/>
    <xf numFmtId="0" fontId="40" fillId="0" borderId="0" xfId="0" applyFont="1" applyFill="1" applyAlignment="1"/>
    <xf numFmtId="0" fontId="38" fillId="0" borderId="0" xfId="0" applyFont="1" applyFill="1" applyAlignment="1">
      <alignment horizontal="left" vertical="top" wrapText="1"/>
    </xf>
    <xf numFmtId="0" fontId="38" fillId="0" borderId="0" xfId="0" applyFont="1" applyAlignment="1">
      <alignment vertical="top" wrapText="1"/>
    </xf>
    <xf numFmtId="0" fontId="38" fillId="0" borderId="0" xfId="0" applyFont="1" applyFill="1" applyAlignment="1">
      <alignment vertical="top" wrapText="1"/>
    </xf>
    <xf numFmtId="0" fontId="38" fillId="0" borderId="2" xfId="0" applyFont="1" applyBorder="1" applyAlignment="1">
      <alignment vertical="top" wrapText="1"/>
    </xf>
    <xf numFmtId="0" fontId="39" fillId="6" borderId="2" xfId="0" applyFont="1" applyFill="1" applyBorder="1" applyAlignment="1">
      <alignment horizontal="left" vertical="top" wrapText="1"/>
    </xf>
    <xf numFmtId="0" fontId="39" fillId="6" borderId="2" xfId="0" applyFont="1" applyFill="1" applyBorder="1" applyAlignment="1">
      <alignment horizontal="center" vertical="top" wrapText="1"/>
    </xf>
    <xf numFmtId="49" fontId="39" fillId="6" borderId="2" xfId="0" applyNumberFormat="1" applyFont="1" applyFill="1" applyBorder="1" applyAlignment="1">
      <alignment horizontal="left" vertical="top" wrapText="1"/>
    </xf>
    <xf numFmtId="0" fontId="41" fillId="0" borderId="0" xfId="0" applyFont="1"/>
    <xf numFmtId="167" fontId="38" fillId="0" borderId="2" xfId="0" applyNumberFormat="1" applyFont="1" applyBorder="1" applyAlignment="1">
      <alignment vertical="top" wrapText="1"/>
    </xf>
    <xf numFmtId="0" fontId="39" fillId="0" borderId="0" xfId="0" applyFont="1" applyBorder="1" applyAlignment="1">
      <alignment horizontal="left"/>
    </xf>
    <xf numFmtId="0" fontId="38" fillId="0" borderId="0" xfId="0" applyFont="1" applyFill="1" applyProtection="1"/>
    <xf numFmtId="1" fontId="42" fillId="4" borderId="3" xfId="0" applyNumberFormat="1" applyFont="1" applyFill="1" applyBorder="1" applyProtection="1">
      <protection locked="0"/>
    </xf>
    <xf numFmtId="1" fontId="42" fillId="4" borderId="4" xfId="0" applyNumberFormat="1" applyFont="1" applyFill="1" applyBorder="1" applyProtection="1">
      <protection locked="0"/>
    </xf>
    <xf numFmtId="3" fontId="42" fillId="4" borderId="4" xfId="0" applyNumberFormat="1" applyFont="1" applyFill="1" applyBorder="1" applyAlignment="1" applyProtection="1">
      <alignment horizontal="center"/>
      <protection locked="0"/>
    </xf>
    <xf numFmtId="0" fontId="43" fillId="4" borderId="1" xfId="2" applyNumberFormat="1" applyFont="1" applyFill="1" applyBorder="1" applyAlignment="1" applyProtection="1">
      <alignment horizontal="center"/>
      <protection locked="0"/>
    </xf>
    <xf numFmtId="0" fontId="43" fillId="4" borderId="5" xfId="2" applyNumberFormat="1" applyFont="1" applyFill="1" applyBorder="1" applyAlignment="1" applyProtection="1">
      <alignment horizontal="center"/>
      <protection locked="0"/>
    </xf>
    <xf numFmtId="166" fontId="43" fillId="0" borderId="5" xfId="2" applyNumberFormat="1" applyFont="1" applyFill="1" applyBorder="1" applyAlignment="1" applyProtection="1">
      <alignment horizontal="center"/>
    </xf>
    <xf numFmtId="166" fontId="43" fillId="0" borderId="6" xfId="2" applyNumberFormat="1" applyFont="1" applyFill="1" applyBorder="1" applyAlignment="1" applyProtection="1">
      <alignment horizontal="center"/>
    </xf>
    <xf numFmtId="166" fontId="43" fillId="0" borderId="7" xfId="2" applyNumberFormat="1" applyFont="1" applyFill="1" applyBorder="1" applyAlignment="1" applyProtection="1">
      <alignment horizontal="center"/>
    </xf>
    <xf numFmtId="0" fontId="44" fillId="0" borderId="8" xfId="2" applyNumberFormat="1" applyFont="1" applyFill="1" applyBorder="1" applyAlignment="1" applyProtection="1">
      <alignment horizontal="center"/>
    </xf>
    <xf numFmtId="1" fontId="45" fillId="0" borderId="9" xfId="0" applyNumberFormat="1" applyFont="1" applyFill="1" applyBorder="1" applyAlignment="1" applyProtection="1">
      <alignment vertical="justify"/>
    </xf>
    <xf numFmtId="1" fontId="45" fillId="0" borderId="10" xfId="0" applyNumberFormat="1" applyFont="1" applyFill="1" applyBorder="1" applyAlignment="1" applyProtection="1">
      <alignment vertical="justify"/>
    </xf>
    <xf numFmtId="3" fontId="45" fillId="0" borderId="10" xfId="0" applyNumberFormat="1" applyFont="1" applyBorder="1" applyAlignment="1" applyProtection="1">
      <alignment horizontal="center"/>
    </xf>
    <xf numFmtId="0" fontId="44" fillId="0" borderId="11" xfId="2" applyNumberFormat="1" applyFont="1" applyFill="1" applyBorder="1" applyAlignment="1" applyProtection="1">
      <alignment horizontal="center"/>
    </xf>
    <xf numFmtId="166" fontId="44" fillId="0" borderId="12" xfId="2" applyNumberFormat="1" applyFont="1" applyFill="1" applyBorder="1" applyAlignment="1" applyProtection="1">
      <alignment horizontal="center"/>
    </xf>
    <xf numFmtId="166" fontId="44" fillId="0" borderId="13" xfId="2" applyNumberFormat="1" applyFont="1" applyFill="1" applyBorder="1" applyAlignment="1" applyProtection="1">
      <alignment horizontal="center"/>
    </xf>
    <xf numFmtId="0" fontId="44" fillId="0" borderId="12" xfId="2" applyNumberFormat="1" applyFont="1" applyFill="1" applyBorder="1" applyAlignment="1" applyProtection="1">
      <alignment horizontal="center"/>
    </xf>
    <xf numFmtId="166" fontId="44" fillId="0" borderId="14" xfId="2" applyNumberFormat="1" applyFont="1" applyFill="1" applyBorder="1" applyAlignment="1" applyProtection="1">
      <alignment horizontal="center"/>
    </xf>
    <xf numFmtId="1" fontId="45" fillId="0" borderId="0" xfId="0" applyNumberFormat="1" applyFont="1" applyFill="1" applyBorder="1" applyAlignment="1" applyProtection="1">
      <alignment vertical="justify"/>
    </xf>
    <xf numFmtId="166" fontId="44" fillId="0" borderId="0" xfId="2" applyNumberFormat="1" applyFont="1" applyFill="1" applyBorder="1" applyProtection="1"/>
    <xf numFmtId="0" fontId="46" fillId="6" borderId="15" xfId="2" applyFont="1" applyFill="1" applyBorder="1" applyAlignment="1" applyProtection="1">
      <alignment horizontal="center" vertical="center"/>
    </xf>
    <xf numFmtId="0" fontId="39" fillId="6" borderId="16" xfId="2" applyFont="1" applyFill="1" applyBorder="1" applyAlignment="1" applyProtection="1">
      <alignment horizontal="center" vertical="center"/>
    </xf>
    <xf numFmtId="0" fontId="39" fillId="6" borderId="17" xfId="2" applyFont="1" applyFill="1" applyBorder="1" applyAlignment="1" applyProtection="1">
      <alignment horizontal="center" vertical="center" wrapText="1"/>
    </xf>
    <xf numFmtId="0" fontId="39" fillId="6" borderId="18" xfId="2" applyFont="1" applyFill="1" applyBorder="1" applyAlignment="1" applyProtection="1">
      <alignment horizontal="center" vertical="center" wrapText="1"/>
    </xf>
    <xf numFmtId="0" fontId="39" fillId="6" borderId="19" xfId="2" applyFont="1" applyFill="1" applyBorder="1" applyAlignment="1" applyProtection="1">
      <alignment horizontal="center" vertical="center" wrapText="1"/>
    </xf>
    <xf numFmtId="0" fontId="0" fillId="0" borderId="0" xfId="0" applyProtection="1"/>
    <xf numFmtId="0" fontId="0" fillId="0" borderId="0" xfId="0" applyAlignment="1" applyProtection="1"/>
    <xf numFmtId="0" fontId="0" fillId="0" borderId="0" xfId="0" applyAlignment="1" applyProtection="1">
      <alignment horizontal="center" vertical="top" wrapText="1"/>
    </xf>
    <xf numFmtId="0" fontId="0" fillId="0" borderId="0" xfId="0" applyBorder="1" applyProtection="1"/>
    <xf numFmtId="0" fontId="0" fillId="0" borderId="0" xfId="0" applyBorder="1" applyAlignment="1" applyProtection="1"/>
    <xf numFmtId="0" fontId="39" fillId="7" borderId="20" xfId="0" applyFont="1" applyFill="1" applyBorder="1" applyProtection="1"/>
    <xf numFmtId="0" fontId="38" fillId="7" borderId="21" xfId="0" applyFont="1" applyFill="1" applyBorder="1" applyProtection="1"/>
    <xf numFmtId="2" fontId="38" fillId="7" borderId="21" xfId="0" applyNumberFormat="1" applyFont="1" applyFill="1" applyBorder="1" applyProtection="1"/>
    <xf numFmtId="2" fontId="38" fillId="7" borderId="22" xfId="0" applyNumberFormat="1" applyFont="1" applyFill="1" applyBorder="1" applyAlignment="1" applyProtection="1"/>
    <xf numFmtId="0" fontId="39" fillId="7" borderId="23" xfId="0" applyFont="1" applyFill="1" applyBorder="1" applyProtection="1"/>
    <xf numFmtId="0" fontId="38" fillId="7" borderId="0" xfId="0" applyFont="1" applyFill="1" applyBorder="1" applyProtection="1"/>
    <xf numFmtId="2" fontId="38" fillId="7" borderId="0" xfId="0" applyNumberFormat="1" applyFont="1" applyFill="1" applyBorder="1" applyProtection="1"/>
    <xf numFmtId="2" fontId="38" fillId="7" borderId="24" xfId="0" applyNumberFormat="1" applyFont="1" applyFill="1" applyBorder="1" applyAlignment="1" applyProtection="1"/>
    <xf numFmtId="0" fontId="38" fillId="7" borderId="23" xfId="0" applyFont="1" applyFill="1" applyBorder="1" applyProtection="1"/>
    <xf numFmtId="0" fontId="38" fillId="7" borderId="0" xfId="0" applyFont="1" applyFill="1" applyBorder="1" applyAlignment="1" applyProtection="1">
      <alignment wrapText="1"/>
    </xf>
    <xf numFmtId="168" fontId="39" fillId="7" borderId="0" xfId="3" applyNumberFormat="1" applyFont="1" applyFill="1" applyBorder="1" applyAlignment="1" applyProtection="1">
      <alignment wrapText="1"/>
    </xf>
    <xf numFmtId="2" fontId="38" fillId="7" borderId="24" xfId="0" applyNumberFormat="1" applyFont="1" applyFill="1" applyBorder="1" applyAlignment="1" applyProtection="1">
      <alignment wrapText="1"/>
    </xf>
    <xf numFmtId="0" fontId="0" fillId="0" borderId="0" xfId="0" applyAlignment="1" applyProtection="1">
      <alignment wrapText="1"/>
    </xf>
    <xf numFmtId="2" fontId="39" fillId="7" borderId="0" xfId="3" applyNumberFormat="1" applyFont="1" applyFill="1" applyBorder="1" applyAlignment="1" applyProtection="1">
      <alignment wrapText="1"/>
    </xf>
    <xf numFmtId="2" fontId="47" fillId="7" borderId="0" xfId="0" applyNumberFormat="1" applyFont="1" applyFill="1" applyBorder="1" applyAlignment="1" applyProtection="1">
      <alignment horizontal="right" wrapText="1"/>
    </xf>
    <xf numFmtId="168" fontId="41" fillId="7" borderId="0" xfId="3" applyNumberFormat="1" applyFont="1" applyFill="1" applyBorder="1" applyAlignment="1" applyProtection="1">
      <alignment wrapText="1"/>
    </xf>
    <xf numFmtId="0" fontId="38" fillId="7" borderId="25" xfId="0" applyFont="1" applyFill="1" applyBorder="1" applyProtection="1"/>
    <xf numFmtId="0" fontId="38" fillId="7" borderId="26" xfId="0" applyFont="1" applyFill="1" applyBorder="1" applyProtection="1"/>
    <xf numFmtId="2" fontId="38" fillId="7" borderId="26" xfId="0" applyNumberFormat="1" applyFont="1" applyFill="1" applyBorder="1" applyProtection="1"/>
    <xf numFmtId="2" fontId="38" fillId="7" borderId="27" xfId="0" applyNumberFormat="1" applyFont="1" applyFill="1" applyBorder="1" applyAlignment="1" applyProtection="1"/>
    <xf numFmtId="0" fontId="0" fillId="0" borderId="28" xfId="0" applyBorder="1" applyProtection="1"/>
    <xf numFmtId="2" fontId="0" fillId="0" borderId="0" xfId="0" applyNumberFormat="1" applyBorder="1" applyProtection="1"/>
    <xf numFmtId="2" fontId="0" fillId="0" borderId="0" xfId="0" applyNumberFormat="1" applyBorder="1" applyAlignment="1" applyProtection="1">
      <alignment wrapText="1"/>
    </xf>
    <xf numFmtId="0" fontId="24" fillId="7" borderId="20" xfId="0" applyFont="1" applyFill="1" applyBorder="1" applyAlignment="1" applyProtection="1">
      <alignment horizontal="left" vertical="center"/>
    </xf>
    <xf numFmtId="2" fontId="24" fillId="7" borderId="21" xfId="0" applyNumberFormat="1" applyFont="1" applyFill="1" applyBorder="1" applyAlignment="1" applyProtection="1">
      <alignment horizontal="center" vertical="center" wrapText="1"/>
    </xf>
    <xf numFmtId="2" fontId="0" fillId="7" borderId="22" xfId="0" applyNumberFormat="1" applyFill="1" applyBorder="1" applyAlignment="1" applyProtection="1">
      <alignment wrapText="1"/>
    </xf>
    <xf numFmtId="0" fontId="24" fillId="7" borderId="23" xfId="0" applyFont="1" applyFill="1" applyBorder="1" applyAlignment="1" applyProtection="1">
      <alignment horizontal="center" vertical="center"/>
    </xf>
    <xf numFmtId="2" fontId="24" fillId="7" borderId="0" xfId="0" applyNumberFormat="1" applyFont="1" applyFill="1" applyBorder="1" applyAlignment="1" applyProtection="1">
      <alignment horizontal="center" vertical="center" wrapText="1"/>
    </xf>
    <xf numFmtId="2" fontId="0" fillId="7" borderId="24" xfId="0" applyNumberFormat="1" applyFill="1" applyBorder="1" applyAlignment="1" applyProtection="1">
      <alignment wrapText="1"/>
    </xf>
    <xf numFmtId="0" fontId="23" fillId="7" borderId="0" xfId="0" applyFont="1" applyFill="1" applyBorder="1" applyAlignment="1" applyProtection="1">
      <alignment vertical="center" wrapText="1"/>
    </xf>
    <xf numFmtId="1" fontId="23" fillId="7" borderId="0" xfId="3" applyNumberFormat="1" applyFont="1" applyFill="1" applyBorder="1" applyAlignment="1" applyProtection="1">
      <alignment horizontal="center" vertical="center" wrapText="1"/>
    </xf>
    <xf numFmtId="2" fontId="23" fillId="7" borderId="0" xfId="0" applyNumberFormat="1" applyFont="1" applyFill="1" applyBorder="1" applyAlignment="1" applyProtection="1">
      <alignment horizontal="center" vertical="center" wrapText="1"/>
    </xf>
    <xf numFmtId="2" fontId="23" fillId="7" borderId="0" xfId="3" applyNumberFormat="1" applyFont="1" applyFill="1" applyBorder="1" applyAlignment="1" applyProtection="1">
      <alignment horizontal="center" vertical="center" wrapText="1"/>
    </xf>
    <xf numFmtId="1" fontId="38" fillId="7" borderId="0" xfId="0" applyNumberFormat="1" applyFont="1" applyFill="1" applyBorder="1" applyAlignment="1" applyProtection="1">
      <alignment horizontal="center" wrapText="1"/>
    </xf>
    <xf numFmtId="2" fontId="38" fillId="7" borderId="0" xfId="0" applyNumberFormat="1" applyFont="1" applyFill="1" applyBorder="1" applyAlignment="1" applyProtection="1">
      <alignment wrapText="1"/>
    </xf>
    <xf numFmtId="2" fontId="38" fillId="7" borderId="0" xfId="0" applyNumberFormat="1" applyFont="1" applyFill="1" applyBorder="1" applyAlignment="1" applyProtection="1">
      <alignment horizontal="center" wrapText="1"/>
    </xf>
    <xf numFmtId="1" fontId="25" fillId="7" borderId="0" xfId="3" applyNumberFormat="1" applyFont="1" applyFill="1" applyBorder="1" applyAlignment="1" applyProtection="1">
      <alignment horizontal="center"/>
    </xf>
    <xf numFmtId="2" fontId="25" fillId="7" borderId="0" xfId="3" applyNumberFormat="1" applyFont="1" applyFill="1" applyBorder="1" applyProtection="1"/>
    <xf numFmtId="0" fontId="0" fillId="7" borderId="25" xfId="0" applyFill="1" applyBorder="1" applyProtection="1"/>
    <xf numFmtId="0" fontId="0" fillId="7" borderId="26" xfId="0" applyFill="1" applyBorder="1" applyAlignment="1" applyProtection="1">
      <alignment wrapText="1"/>
    </xf>
    <xf numFmtId="2" fontId="0" fillId="7" borderId="26" xfId="0" applyNumberFormat="1" applyFill="1" applyBorder="1" applyAlignment="1" applyProtection="1">
      <alignment wrapText="1"/>
    </xf>
    <xf numFmtId="2" fontId="0" fillId="7" borderId="27" xfId="0" applyNumberFormat="1" applyFill="1" applyBorder="1" applyAlignment="1" applyProtection="1">
      <alignment wrapText="1"/>
    </xf>
    <xf numFmtId="0" fontId="0" fillId="0" borderId="0" xfId="0" applyBorder="1" applyAlignment="1" applyProtection="1">
      <alignment wrapText="1"/>
    </xf>
    <xf numFmtId="0" fontId="36" fillId="7" borderId="20" xfId="0" applyFont="1" applyFill="1" applyBorder="1" applyProtection="1"/>
    <xf numFmtId="0" fontId="0" fillId="7" borderId="21" xfId="0" applyFill="1" applyBorder="1" applyAlignment="1" applyProtection="1">
      <alignment wrapText="1"/>
    </xf>
    <xf numFmtId="2" fontId="0" fillId="7" borderId="21" xfId="0" applyNumberFormat="1" applyFill="1" applyBorder="1" applyAlignment="1" applyProtection="1">
      <alignment wrapText="1"/>
    </xf>
    <xf numFmtId="0" fontId="36" fillId="7" borderId="23" xfId="0" applyFont="1" applyFill="1" applyBorder="1" applyProtection="1"/>
    <xf numFmtId="0" fontId="0" fillId="7" borderId="0" xfId="0" applyFill="1" applyBorder="1" applyAlignment="1" applyProtection="1">
      <alignment wrapText="1"/>
    </xf>
    <xf numFmtId="2" fontId="0" fillId="7" borderId="0" xfId="0" applyNumberFormat="1" applyFill="1" applyBorder="1" applyAlignment="1" applyProtection="1">
      <alignment wrapText="1"/>
    </xf>
    <xf numFmtId="0" fontId="0" fillId="7" borderId="23" xfId="0" applyFill="1" applyBorder="1" applyProtection="1"/>
    <xf numFmtId="2" fontId="25" fillId="7" borderId="0" xfId="3" applyNumberFormat="1" applyFont="1" applyFill="1" applyBorder="1" applyAlignment="1" applyProtection="1">
      <alignment wrapText="1"/>
    </xf>
    <xf numFmtId="2" fontId="0" fillId="7" borderId="24" xfId="0" applyNumberFormat="1" applyFill="1" applyBorder="1" applyAlignment="1" applyProtection="1"/>
    <xf numFmtId="0" fontId="0" fillId="0" borderId="0" xfId="0" applyAlignment="1" applyProtection="1">
      <alignment horizontal="left" vertical="top" wrapText="1"/>
    </xf>
    <xf numFmtId="2" fontId="0" fillId="7" borderId="0" xfId="0" applyNumberFormat="1" applyFill="1" applyBorder="1" applyProtection="1"/>
    <xf numFmtId="0" fontId="0" fillId="7" borderId="0" xfId="0" applyFill="1" applyBorder="1" applyProtection="1"/>
    <xf numFmtId="0" fontId="0" fillId="7" borderId="26" xfId="0" applyFill="1" applyBorder="1" applyProtection="1"/>
    <xf numFmtId="2" fontId="0" fillId="7" borderId="26" xfId="0" applyNumberFormat="1" applyFill="1" applyBorder="1" applyProtection="1"/>
    <xf numFmtId="2" fontId="0" fillId="7" borderId="27" xfId="0" applyNumberFormat="1" applyFill="1" applyBorder="1" applyAlignment="1" applyProtection="1"/>
    <xf numFmtId="2" fontId="0" fillId="0" borderId="0" xfId="0" applyNumberFormat="1" applyBorder="1" applyAlignment="1" applyProtection="1"/>
    <xf numFmtId="0" fontId="0" fillId="7" borderId="21" xfId="0" applyFill="1" applyBorder="1" applyProtection="1"/>
    <xf numFmtId="2" fontId="0" fillId="7" borderId="21" xfId="0" applyNumberFormat="1" applyFill="1" applyBorder="1" applyProtection="1"/>
    <xf numFmtId="2" fontId="0" fillId="7" borderId="22" xfId="0" applyNumberFormat="1" applyFill="1" applyBorder="1" applyAlignment="1" applyProtection="1"/>
    <xf numFmtId="1" fontId="25" fillId="7" borderId="29" xfId="3" applyNumberFormat="1" applyFont="1" applyFill="1" applyBorder="1" applyAlignment="1" applyProtection="1">
      <alignment wrapText="1"/>
    </xf>
    <xf numFmtId="0" fontId="0" fillId="7" borderId="30" xfId="0" applyFill="1" applyBorder="1" applyProtection="1"/>
    <xf numFmtId="1" fontId="0" fillId="7" borderId="0" xfId="0" applyNumberFormat="1" applyFill="1" applyBorder="1" applyProtection="1"/>
    <xf numFmtId="1" fontId="0" fillId="7" borderId="31" xfId="0" applyNumberFormat="1" applyFill="1" applyBorder="1" applyProtection="1"/>
    <xf numFmtId="0" fontId="0" fillId="7" borderId="29" xfId="0" applyFill="1" applyBorder="1" applyProtection="1"/>
    <xf numFmtId="1" fontId="0" fillId="7" borderId="29" xfId="0" applyNumberFormat="1" applyFill="1" applyBorder="1" applyProtection="1"/>
    <xf numFmtId="0" fontId="0" fillId="7" borderId="31" xfId="0" applyFill="1" applyBorder="1" applyProtection="1"/>
    <xf numFmtId="2" fontId="0" fillId="7" borderId="31" xfId="0" applyNumberFormat="1" applyFill="1" applyBorder="1" applyProtection="1"/>
    <xf numFmtId="0" fontId="48" fillId="0" borderId="0" xfId="0" applyFont="1" applyBorder="1" applyProtection="1"/>
    <xf numFmtId="164" fontId="0" fillId="0" borderId="0" xfId="0" applyNumberFormat="1" applyBorder="1" applyAlignment="1" applyProtection="1">
      <alignment wrapText="1"/>
    </xf>
    <xf numFmtId="0" fontId="0" fillId="0" borderId="32" xfId="0" applyBorder="1" applyProtection="1"/>
    <xf numFmtId="0" fontId="0" fillId="0" borderId="32" xfId="0" applyBorder="1" applyAlignment="1" applyProtection="1">
      <alignment wrapText="1"/>
    </xf>
    <xf numFmtId="0" fontId="0" fillId="0" borderId="32" xfId="0" applyBorder="1" applyAlignment="1" applyProtection="1">
      <alignment horizontal="center" vertical="top" wrapText="1"/>
    </xf>
    <xf numFmtId="0" fontId="0" fillId="8" borderId="0" xfId="0" applyFill="1" applyBorder="1" applyAlignment="1" applyProtection="1">
      <alignment wrapText="1"/>
    </xf>
    <xf numFmtId="0" fontId="0" fillId="8" borderId="0" xfId="0" applyFill="1" applyBorder="1" applyProtection="1"/>
    <xf numFmtId="0" fontId="0" fillId="8" borderId="0" xfId="0" applyFill="1" applyBorder="1" applyAlignment="1" applyProtection="1">
      <alignment horizontal="right" vertical="top" wrapText="1"/>
    </xf>
    <xf numFmtId="0" fontId="0" fillId="8" borderId="0" xfId="0" applyFill="1" applyBorder="1" applyAlignment="1" applyProtection="1">
      <alignment horizontal="right"/>
    </xf>
    <xf numFmtId="0" fontId="0" fillId="8" borderId="0" xfId="0" applyFill="1" applyBorder="1" applyAlignment="1" applyProtection="1">
      <alignment horizontal="right" wrapText="1"/>
    </xf>
    <xf numFmtId="0" fontId="0" fillId="8" borderId="32" xfId="0" applyFill="1" applyBorder="1" applyAlignment="1" applyProtection="1">
      <alignment wrapText="1"/>
    </xf>
    <xf numFmtId="0" fontId="0" fillId="8" borderId="32" xfId="0" applyFill="1" applyBorder="1" applyProtection="1"/>
    <xf numFmtId="0" fontId="0" fillId="8" borderId="32" xfId="0" applyFill="1" applyBorder="1" applyAlignment="1" applyProtection="1">
      <alignment horizontal="center" vertical="top" wrapText="1"/>
    </xf>
    <xf numFmtId="2" fontId="0" fillId="8" borderId="32" xfId="0" applyNumberFormat="1" applyFill="1" applyBorder="1" applyAlignment="1" applyProtection="1">
      <alignment horizontal="right"/>
    </xf>
    <xf numFmtId="168" fontId="25" fillId="8" borderId="32" xfId="3" applyNumberFormat="1" applyFont="1" applyFill="1" applyBorder="1" applyAlignment="1" applyProtection="1">
      <alignment horizontal="center"/>
    </xf>
    <xf numFmtId="168" fontId="0" fillId="8" borderId="32" xfId="0" applyNumberFormat="1" applyFill="1" applyBorder="1" applyAlignment="1" applyProtection="1">
      <alignment wrapText="1"/>
    </xf>
    <xf numFmtId="168" fontId="0" fillId="0" borderId="0" xfId="0" applyNumberFormat="1" applyAlignment="1" applyProtection="1">
      <alignment horizontal="center" vertical="top" wrapText="1"/>
    </xf>
    <xf numFmtId="168" fontId="0" fillId="8" borderId="32" xfId="0" quotePrefix="1" applyNumberFormat="1" applyFill="1" applyBorder="1" applyAlignment="1" applyProtection="1">
      <alignment horizontal="right" wrapText="1"/>
    </xf>
    <xf numFmtId="168" fontId="39" fillId="5" borderId="0" xfId="3" applyNumberFormat="1" applyFont="1" applyFill="1" applyBorder="1" applyAlignment="1" applyProtection="1">
      <alignment wrapText="1"/>
    </xf>
    <xf numFmtId="168" fontId="25" fillId="7" borderId="0" xfId="3" applyNumberFormat="1" applyFont="1" applyFill="1" applyBorder="1" applyAlignment="1" applyProtection="1">
      <alignment horizontal="right" wrapText="1"/>
    </xf>
    <xf numFmtId="2" fontId="0" fillId="7" borderId="0" xfId="0" applyNumberFormat="1" applyFill="1" applyBorder="1" applyAlignment="1" applyProtection="1">
      <alignment horizontal="right"/>
    </xf>
    <xf numFmtId="3" fontId="0" fillId="7" borderId="0" xfId="0" applyNumberFormat="1" applyFill="1" applyBorder="1" applyAlignment="1" applyProtection="1">
      <alignment horizontal="right"/>
    </xf>
    <xf numFmtId="9" fontId="5" fillId="4" borderId="2" xfId="0" applyNumberFormat="1" applyFont="1" applyFill="1" applyBorder="1" applyAlignment="1" applyProtection="1">
      <alignment horizontal="center"/>
      <protection locked="0"/>
    </xf>
    <xf numFmtId="0" fontId="16" fillId="4" borderId="2" xfId="0" applyFont="1" applyFill="1" applyBorder="1" applyProtection="1">
      <protection locked="0"/>
    </xf>
    <xf numFmtId="0" fontId="14" fillId="4" borderId="2" xfId="0" applyFont="1" applyFill="1" applyBorder="1" applyProtection="1">
      <protection locked="0"/>
    </xf>
    <xf numFmtId="3" fontId="17" fillId="4" borderId="2" xfId="0" applyNumberFormat="1" applyFont="1" applyFill="1" applyBorder="1" applyAlignment="1" applyProtection="1">
      <alignment horizontal="center"/>
      <protection locked="0"/>
    </xf>
    <xf numFmtId="49" fontId="5" fillId="9" borderId="2" xfId="0" applyNumberFormat="1" applyFont="1" applyFill="1" applyBorder="1" applyAlignment="1" applyProtection="1">
      <alignment horizontal="left"/>
      <protection locked="0"/>
    </xf>
    <xf numFmtId="0" fontId="15" fillId="0" borderId="0" xfId="0" applyFont="1" applyFill="1" applyBorder="1" applyAlignment="1" applyProtection="1">
      <alignment horizontal="left"/>
    </xf>
    <xf numFmtId="9" fontId="5" fillId="0" borderId="0" xfId="0" applyNumberFormat="1" applyFont="1" applyFill="1" applyBorder="1" applyAlignment="1" applyProtection="1">
      <alignment horizontal="center"/>
    </xf>
    <xf numFmtId="0" fontId="4" fillId="0" borderId="0" xfId="0" applyFont="1" applyProtection="1"/>
    <xf numFmtId="0" fontId="4" fillId="0" borderId="0" xfId="0" applyFont="1" applyFill="1" applyBorder="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left"/>
    </xf>
    <xf numFmtId="0" fontId="5" fillId="0" borderId="0" xfId="0" applyFont="1" applyAlignment="1" applyProtection="1">
      <alignment horizontal="right"/>
    </xf>
    <xf numFmtId="0" fontId="5" fillId="0" borderId="0" xfId="0" applyFont="1" applyFill="1" applyBorder="1" applyAlignment="1" applyProtection="1">
      <alignment horizontal="left"/>
    </xf>
    <xf numFmtId="0" fontId="5" fillId="0" borderId="0" xfId="0" applyFont="1" applyFill="1" applyBorder="1" applyAlignment="1" applyProtection="1">
      <alignment horizontal="centerContinuous"/>
    </xf>
    <xf numFmtId="0" fontId="16" fillId="0" borderId="27" xfId="0" applyFont="1" applyBorder="1" applyAlignment="1" applyProtection="1">
      <alignment horizontal="center"/>
    </xf>
    <xf numFmtId="0" fontId="4" fillId="3" borderId="17" xfId="0" applyFont="1" applyFill="1" applyBorder="1" applyAlignment="1" applyProtection="1">
      <alignment horizontal="center" vertical="center" wrapText="1"/>
    </xf>
    <xf numFmtId="0" fontId="4" fillId="3" borderId="33" xfId="0" applyFont="1" applyFill="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5" fillId="0" borderId="17" xfId="0" applyFont="1" applyBorder="1" applyAlignment="1" applyProtection="1">
      <alignment horizontal="left"/>
    </xf>
    <xf numFmtId="0" fontId="5" fillId="10" borderId="17" xfId="0" applyFont="1" applyFill="1" applyBorder="1" applyAlignment="1" applyProtection="1">
      <alignment horizontal="left"/>
    </xf>
    <xf numFmtId="0" fontId="5" fillId="10" borderId="33" xfId="0" applyFont="1" applyFill="1" applyBorder="1" applyAlignment="1" applyProtection="1">
      <alignment horizontal="left"/>
    </xf>
    <xf numFmtId="3" fontId="5" fillId="0" borderId="18" xfId="0" applyNumberFormat="1" applyFont="1" applyBorder="1" applyAlignment="1" applyProtection="1">
      <alignment horizontal="center"/>
    </xf>
    <xf numFmtId="3" fontId="5" fillId="0" borderId="34" xfId="0" applyNumberFormat="1" applyFont="1" applyBorder="1" applyAlignment="1" applyProtection="1">
      <alignment horizontal="center"/>
    </xf>
    <xf numFmtId="0" fontId="5" fillId="0" borderId="0" xfId="0" applyFont="1" applyProtection="1"/>
    <xf numFmtId="0" fontId="18" fillId="0" borderId="0" xfId="0" applyFont="1" applyBorder="1" applyProtection="1"/>
    <xf numFmtId="3" fontId="5" fillId="0" borderId="0" xfId="0" applyNumberFormat="1" applyFont="1" applyBorder="1" applyAlignment="1" applyProtection="1">
      <alignment horizontal="center"/>
    </xf>
    <xf numFmtId="3" fontId="5" fillId="3" borderId="0" xfId="0" applyNumberFormat="1" applyFont="1" applyFill="1" applyBorder="1" applyAlignment="1" applyProtection="1">
      <alignment horizontal="center"/>
    </xf>
    <xf numFmtId="0" fontId="20" fillId="0" borderId="0" xfId="0" applyFont="1" applyProtection="1"/>
    <xf numFmtId="3" fontId="20" fillId="0" borderId="0" xfId="0" applyNumberFormat="1" applyFont="1" applyBorder="1" applyAlignment="1" applyProtection="1">
      <alignment horizontal="center"/>
    </xf>
    <xf numFmtId="3" fontId="20" fillId="3" borderId="0" xfId="0" applyNumberFormat="1" applyFont="1" applyFill="1" applyBorder="1" applyAlignment="1" applyProtection="1">
      <alignment horizontal="center"/>
    </xf>
    <xf numFmtId="0" fontId="10" fillId="0" borderId="0" xfId="0" applyFont="1" applyFill="1" applyBorder="1" applyProtection="1"/>
    <xf numFmtId="0" fontId="20" fillId="0" borderId="0" xfId="0" applyFont="1" applyFill="1" applyBorder="1" applyAlignment="1" applyProtection="1">
      <alignment horizontal="center"/>
    </xf>
    <xf numFmtId="0" fontId="20" fillId="0" borderId="0" xfId="0" applyFont="1" applyFill="1" applyBorder="1" applyAlignment="1" applyProtection="1">
      <alignment horizontal="left"/>
    </xf>
    <xf numFmtId="3" fontId="21" fillId="0" borderId="0" xfId="0" applyNumberFormat="1" applyFont="1" applyBorder="1" applyAlignment="1" applyProtection="1">
      <alignment horizontal="center"/>
    </xf>
    <xf numFmtId="3" fontId="4" fillId="0" borderId="0" xfId="0" applyNumberFormat="1" applyFont="1" applyBorder="1" applyAlignment="1" applyProtection="1">
      <alignment horizontal="center"/>
    </xf>
    <xf numFmtId="0" fontId="4" fillId="0" borderId="0" xfId="0" applyFont="1" applyBorder="1" applyProtection="1"/>
    <xf numFmtId="0" fontId="4" fillId="0" borderId="0" xfId="0" applyFont="1" applyBorder="1" applyAlignment="1" applyProtection="1">
      <alignment horizontal="center"/>
    </xf>
    <xf numFmtId="3" fontId="0" fillId="0" borderId="0" xfId="0" applyNumberFormat="1" applyBorder="1" applyProtection="1"/>
    <xf numFmtId="0" fontId="0" fillId="0" borderId="0" xfId="0" applyAlignment="1" applyProtection="1">
      <alignment horizontal="center"/>
    </xf>
    <xf numFmtId="2" fontId="4" fillId="7" borderId="24" xfId="0" applyNumberFormat="1" applyFont="1" applyFill="1" applyBorder="1" applyAlignment="1" applyProtection="1"/>
    <xf numFmtId="0" fontId="12" fillId="0" borderId="0" xfId="0" applyFont="1" applyBorder="1" applyProtection="1"/>
    <xf numFmtId="0" fontId="12" fillId="0" borderId="0" xfId="0" applyFont="1" applyFill="1" applyBorder="1" applyProtection="1"/>
    <xf numFmtId="0" fontId="12" fillId="0" borderId="0" xfId="0" applyFont="1" applyFill="1" applyProtection="1"/>
    <xf numFmtId="0" fontId="12" fillId="0" borderId="0" xfId="0" applyFont="1" applyFill="1" applyBorder="1" applyAlignment="1" applyProtection="1">
      <alignment horizontal="center"/>
    </xf>
    <xf numFmtId="0" fontId="12" fillId="0" borderId="0" xfId="0" applyFont="1" applyFill="1" applyAlignment="1" applyProtection="1">
      <alignment horizontal="center"/>
    </xf>
    <xf numFmtId="0" fontId="12" fillId="0" borderId="0" xfId="0" applyFont="1" applyProtection="1"/>
    <xf numFmtId="0" fontId="12" fillId="0" borderId="0" xfId="0" applyFont="1" applyBorder="1" applyAlignment="1" applyProtection="1">
      <alignment horizontal="center"/>
    </xf>
    <xf numFmtId="0" fontId="12" fillId="0" borderId="0" xfId="0" applyFont="1" applyAlignment="1" applyProtection="1">
      <alignment horizontal="center"/>
    </xf>
    <xf numFmtId="0" fontId="12" fillId="0" borderId="0" xfId="0" applyFont="1" applyBorder="1" applyAlignment="1" applyProtection="1">
      <alignment wrapText="1"/>
    </xf>
    <xf numFmtId="0" fontId="12" fillId="0" borderId="0" xfId="0" applyFont="1" applyAlignment="1" applyProtection="1">
      <alignment wrapText="1"/>
    </xf>
    <xf numFmtId="0" fontId="12" fillId="0" borderId="0" xfId="0" applyFont="1" applyBorder="1" applyAlignment="1" applyProtection="1">
      <alignment horizontal="left"/>
    </xf>
    <xf numFmtId="3" fontId="12" fillId="0" borderId="0" xfId="0" applyNumberFormat="1" applyFont="1" applyBorder="1" applyAlignment="1" applyProtection="1">
      <alignment horizontal="center"/>
    </xf>
    <xf numFmtId="0" fontId="1" fillId="0" borderId="0" xfId="0" applyFont="1" applyBorder="1" applyProtection="1"/>
    <xf numFmtId="3" fontId="1" fillId="0" borderId="0" xfId="0" applyNumberFormat="1" applyFont="1" applyBorder="1" applyAlignment="1" applyProtection="1">
      <alignment horizontal="center"/>
    </xf>
    <xf numFmtId="0" fontId="1" fillId="0" borderId="0" xfId="0" applyFont="1" applyBorder="1" applyAlignment="1" applyProtection="1">
      <alignment horizontal="center"/>
    </xf>
    <xf numFmtId="3" fontId="1" fillId="0" borderId="0" xfId="0" applyNumberFormat="1" applyFont="1" applyBorder="1" applyProtection="1"/>
    <xf numFmtId="0" fontId="16" fillId="4" borderId="35" xfId="0" applyFont="1" applyFill="1" applyBorder="1" applyProtection="1">
      <protection locked="0"/>
    </xf>
    <xf numFmtId="0" fontId="14" fillId="4" borderId="35" xfId="0" applyFont="1" applyFill="1" applyBorder="1" applyProtection="1">
      <protection locked="0"/>
    </xf>
    <xf numFmtId="3" fontId="17" fillId="4" borderId="35" xfId="0" applyNumberFormat="1" applyFont="1" applyFill="1" applyBorder="1" applyAlignment="1" applyProtection="1">
      <alignment horizontal="center"/>
      <protection locked="0"/>
    </xf>
    <xf numFmtId="0" fontId="4" fillId="0" borderId="18" xfId="0" applyFont="1" applyBorder="1" applyAlignment="1" applyProtection="1">
      <alignment horizontal="center" vertical="center" wrapText="1"/>
    </xf>
    <xf numFmtId="3" fontId="17" fillId="3" borderId="36" xfId="0" applyNumberFormat="1" applyFont="1" applyFill="1" applyBorder="1" applyAlignment="1" applyProtection="1">
      <alignment horizontal="center"/>
    </xf>
    <xf numFmtId="3" fontId="17" fillId="3" borderId="2" xfId="0" applyNumberFormat="1" applyFont="1" applyFill="1" applyBorder="1" applyAlignment="1" applyProtection="1">
      <alignment horizontal="center"/>
    </xf>
    <xf numFmtId="3" fontId="17" fillId="3" borderId="37" xfId="0" applyNumberFormat="1" applyFont="1" applyFill="1" applyBorder="1" applyAlignment="1" applyProtection="1">
      <alignment horizontal="center"/>
    </xf>
    <xf numFmtId="0" fontId="38" fillId="0" borderId="0" xfId="0" applyFont="1" applyProtection="1"/>
    <xf numFmtId="0" fontId="49" fillId="0" borderId="0" xfId="0" applyFont="1" applyFill="1" applyAlignment="1" applyProtection="1"/>
    <xf numFmtId="0" fontId="50" fillId="0" borderId="0" xfId="0" applyFont="1" applyFill="1" applyAlignment="1" applyProtection="1"/>
    <xf numFmtId="0" fontId="51" fillId="0" borderId="0" xfId="0" applyFont="1" applyProtection="1"/>
    <xf numFmtId="0" fontId="50" fillId="0" borderId="0" xfId="0" applyFont="1" applyFill="1" applyAlignment="1" applyProtection="1">
      <alignment horizontal="left"/>
    </xf>
    <xf numFmtId="0" fontId="52" fillId="0" borderId="0" xfId="0" applyFont="1" applyAlignment="1" applyProtection="1">
      <alignment horizontal="left" vertical="top"/>
    </xf>
    <xf numFmtId="0" fontId="53" fillId="0" borderId="0" xfId="0" applyFont="1" applyProtection="1"/>
    <xf numFmtId="0" fontId="54" fillId="0" borderId="0" xfId="0" applyFont="1" applyProtection="1"/>
    <xf numFmtId="0" fontId="45" fillId="0" borderId="0" xfId="0" applyFont="1" applyFill="1" applyBorder="1" applyAlignment="1" applyProtection="1">
      <alignment horizontal="center"/>
    </xf>
    <xf numFmtId="0" fontId="55" fillId="0" borderId="0" xfId="0" applyFont="1" applyProtection="1"/>
    <xf numFmtId="0" fontId="56" fillId="0" borderId="0" xfId="0" applyFont="1" applyProtection="1"/>
    <xf numFmtId="3" fontId="45" fillId="0" borderId="0" xfId="0" applyNumberFormat="1" applyFont="1" applyFill="1" applyBorder="1" applyProtection="1"/>
    <xf numFmtId="0" fontId="44" fillId="0" borderId="0" xfId="2" applyNumberFormat="1" applyFont="1" applyFill="1" applyBorder="1" applyProtection="1"/>
    <xf numFmtId="0" fontId="56" fillId="0" borderId="0" xfId="0" applyFont="1" applyFill="1" applyProtection="1"/>
    <xf numFmtId="0" fontId="57" fillId="3" borderId="0" xfId="0" applyFont="1" applyFill="1" applyProtection="1"/>
    <xf numFmtId="0" fontId="57" fillId="0" borderId="0" xfId="0" applyFont="1" applyProtection="1"/>
    <xf numFmtId="0" fontId="16" fillId="0" borderId="15" xfId="0" applyFont="1" applyBorder="1" applyAlignment="1" applyProtection="1">
      <alignment horizontal="center"/>
    </xf>
    <xf numFmtId="0" fontId="4" fillId="0" borderId="27" xfId="0" applyFont="1" applyFill="1" applyBorder="1" applyAlignment="1" applyProtection="1">
      <alignment horizontal="center" vertical="center" wrapText="1"/>
    </xf>
    <xf numFmtId="3" fontId="17" fillId="3" borderId="38" xfId="0" applyNumberFormat="1" applyFont="1" applyFill="1" applyBorder="1" applyAlignment="1" applyProtection="1">
      <alignment horizontal="center"/>
    </xf>
    <xf numFmtId="3" fontId="17" fillId="3" borderId="39" xfId="0" applyNumberFormat="1" applyFont="1" applyFill="1" applyBorder="1" applyAlignment="1" applyProtection="1">
      <alignment horizontal="center"/>
    </xf>
    <xf numFmtId="3" fontId="17" fillId="3" borderId="22" xfId="0" applyNumberFormat="1" applyFont="1" applyFill="1" applyBorder="1" applyAlignment="1" applyProtection="1">
      <alignment horizontal="center"/>
    </xf>
    <xf numFmtId="0" fontId="58" fillId="0" borderId="0" xfId="0" applyFont="1" applyBorder="1" applyAlignment="1" applyProtection="1">
      <alignment horizontal="left"/>
    </xf>
    <xf numFmtId="0" fontId="59" fillId="0" borderId="0" xfId="0" applyFont="1" applyAlignment="1" applyProtection="1">
      <alignment horizontal="center"/>
    </xf>
    <xf numFmtId="0" fontId="60" fillId="0" borderId="0" xfId="0" applyFont="1" applyFill="1" applyBorder="1" applyAlignment="1" applyProtection="1">
      <alignment horizontal="centerContinuous"/>
    </xf>
    <xf numFmtId="0" fontId="61" fillId="0" borderId="23" xfId="0" applyFont="1" applyBorder="1" applyAlignment="1" applyProtection="1">
      <alignment horizontal="center"/>
    </xf>
    <xf numFmtId="0" fontId="59" fillId="0" borderId="23" xfId="0" applyFont="1" applyBorder="1" applyAlignment="1" applyProtection="1">
      <alignment horizontal="center" vertical="center" wrapText="1"/>
    </xf>
    <xf numFmtId="3" fontId="62" fillId="0" borderId="23" xfId="0" applyNumberFormat="1" applyFont="1" applyBorder="1" applyAlignment="1" applyProtection="1">
      <alignment horizontal="center"/>
    </xf>
    <xf numFmtId="0" fontId="30" fillId="0" borderId="23" xfId="0" applyFont="1" applyFill="1" applyBorder="1" applyAlignment="1" applyProtection="1">
      <alignment wrapText="1"/>
    </xf>
    <xf numFmtId="0" fontId="30" fillId="0" borderId="0" xfId="0" applyFont="1" applyFill="1" applyBorder="1" applyAlignment="1" applyProtection="1">
      <alignment wrapText="1"/>
    </xf>
    <xf numFmtId="1" fontId="31" fillId="0" borderId="0" xfId="3" applyNumberFormat="1" applyFont="1" applyFill="1" applyBorder="1" applyAlignment="1" applyProtection="1">
      <alignment horizontal="center" vertical="center" wrapText="1"/>
    </xf>
    <xf numFmtId="1" fontId="23" fillId="0" borderId="0" xfId="3" applyNumberFormat="1" applyFont="1" applyFill="1" applyBorder="1" applyAlignment="1" applyProtection="1">
      <alignment horizontal="center" vertical="center" wrapText="1"/>
    </xf>
    <xf numFmtId="0" fontId="30" fillId="0" borderId="24" xfId="0" applyFont="1" applyFill="1" applyBorder="1" applyAlignment="1" applyProtection="1">
      <alignment wrapText="1"/>
    </xf>
    <xf numFmtId="0" fontId="30" fillId="0" borderId="0" xfId="0" applyFont="1" applyFill="1" applyBorder="1" applyAlignment="1" applyProtection="1">
      <alignment horizontal="center" wrapText="1"/>
    </xf>
    <xf numFmtId="2" fontId="23" fillId="0" borderId="0" xfId="3" applyNumberFormat="1" applyFont="1" applyFill="1" applyBorder="1" applyAlignment="1" applyProtection="1">
      <alignment horizontal="center" vertical="center" wrapText="1"/>
    </xf>
    <xf numFmtId="2" fontId="31" fillId="0" borderId="0" xfId="3" applyNumberFormat="1" applyFont="1" applyFill="1" applyBorder="1" applyAlignment="1" applyProtection="1">
      <alignment horizontal="center" vertical="center" wrapText="1"/>
    </xf>
    <xf numFmtId="2" fontId="1" fillId="0" borderId="0" xfId="3" applyNumberFormat="1" applyFont="1" applyFill="1" applyBorder="1" applyProtection="1"/>
    <xf numFmtId="0" fontId="30" fillId="0" borderId="28" xfId="0" applyFont="1" applyFill="1" applyBorder="1" applyAlignment="1" applyProtection="1">
      <alignment wrapText="1"/>
    </xf>
    <xf numFmtId="2" fontId="4" fillId="0" borderId="28" xfId="0" applyNumberFormat="1" applyFont="1" applyFill="1" applyBorder="1" applyAlignment="1" applyProtection="1">
      <alignment wrapText="1"/>
    </xf>
    <xf numFmtId="2" fontId="4" fillId="0" borderId="49" xfId="0" applyNumberFormat="1" applyFont="1" applyFill="1" applyBorder="1" applyAlignment="1" applyProtection="1">
      <alignment wrapText="1"/>
    </xf>
    <xf numFmtId="0" fontId="4" fillId="0" borderId="23" xfId="0" applyFont="1" applyFill="1" applyBorder="1" applyProtection="1"/>
    <xf numFmtId="2" fontId="30" fillId="0" borderId="0" xfId="0" applyNumberFormat="1" applyFont="1" applyFill="1" applyBorder="1" applyAlignment="1" applyProtection="1">
      <alignment horizontal="right" wrapText="1"/>
    </xf>
    <xf numFmtId="2" fontId="32" fillId="0" borderId="0" xfId="0" applyNumberFormat="1" applyFont="1" applyFill="1" applyBorder="1" applyProtection="1"/>
    <xf numFmtId="0" fontId="4" fillId="0" borderId="25" xfId="0" applyFont="1" applyFill="1" applyBorder="1" applyProtection="1"/>
    <xf numFmtId="0" fontId="32" fillId="0" borderId="26" xfId="0" applyFont="1" applyFill="1" applyBorder="1" applyProtection="1"/>
    <xf numFmtId="2" fontId="32" fillId="0" borderId="26" xfId="0" applyNumberFormat="1" applyFont="1" applyFill="1" applyBorder="1" applyProtection="1"/>
    <xf numFmtId="0" fontId="30" fillId="0" borderId="27" xfId="0" applyFont="1" applyFill="1" applyBorder="1" applyAlignment="1" applyProtection="1">
      <alignment wrapText="1"/>
    </xf>
    <xf numFmtId="0" fontId="30" fillId="0" borderId="0" xfId="0" applyFont="1" applyFill="1" applyBorder="1" applyProtection="1"/>
    <xf numFmtId="0" fontId="30" fillId="0" borderId="0" xfId="0" applyFont="1" applyFill="1" applyBorder="1" applyAlignment="1" applyProtection="1">
      <alignment horizontal="right"/>
    </xf>
    <xf numFmtId="0" fontId="30" fillId="0" borderId="24" xfId="0" applyFont="1" applyFill="1" applyBorder="1" applyProtection="1"/>
    <xf numFmtId="2" fontId="30" fillId="0" borderId="0" xfId="0" applyNumberFormat="1" applyFont="1" applyFill="1" applyBorder="1" applyAlignment="1" applyProtection="1">
      <alignment horizontal="right"/>
    </xf>
    <xf numFmtId="0" fontId="33" fillId="0" borderId="0" xfId="0" applyFont="1" applyFill="1" applyBorder="1" applyProtection="1"/>
    <xf numFmtId="0" fontId="30" fillId="0" borderId="32" xfId="0" applyFont="1" applyFill="1" applyBorder="1" applyProtection="1"/>
    <xf numFmtId="0" fontId="0" fillId="0" borderId="0" xfId="0" applyFont="1" applyFill="1" applyBorder="1" applyProtection="1"/>
    <xf numFmtId="0" fontId="0" fillId="0" borderId="0" xfId="0" applyFont="1" applyFill="1" applyBorder="1" applyAlignment="1" applyProtection="1"/>
    <xf numFmtId="169" fontId="65" fillId="0" borderId="0" xfId="0" applyNumberFormat="1" applyFont="1" applyFill="1" applyBorder="1" applyProtection="1"/>
    <xf numFmtId="0" fontId="3" fillId="12" borderId="0" xfId="0" applyFont="1" applyFill="1" applyBorder="1" applyProtection="1"/>
    <xf numFmtId="0" fontId="0" fillId="12" borderId="0" xfId="0" applyFont="1" applyFill="1" applyBorder="1" applyProtection="1"/>
    <xf numFmtId="0" fontId="68" fillId="0" borderId="0" xfId="0" applyFont="1" applyFill="1" applyBorder="1" applyProtection="1"/>
    <xf numFmtId="0" fontId="24" fillId="13" borderId="42" xfId="0" applyFont="1" applyFill="1" applyBorder="1" applyProtection="1"/>
    <xf numFmtId="0" fontId="23" fillId="13" borderId="28" xfId="0" applyFont="1" applyFill="1" applyBorder="1" applyProtection="1"/>
    <xf numFmtId="2" fontId="23" fillId="13" borderId="28" xfId="0" applyNumberFormat="1" applyFont="1" applyFill="1" applyBorder="1" applyProtection="1"/>
    <xf numFmtId="2" fontId="23" fillId="13" borderId="49" xfId="0" applyNumberFormat="1" applyFont="1" applyFill="1" applyBorder="1" applyAlignment="1" applyProtection="1"/>
    <xf numFmtId="0" fontId="65" fillId="0" borderId="0" xfId="0" applyFont="1" applyFill="1" applyBorder="1" applyAlignment="1" applyProtection="1">
      <alignment horizontal="left" wrapText="1"/>
    </xf>
    <xf numFmtId="0" fontId="23" fillId="13" borderId="23" xfId="0" applyFont="1" applyFill="1" applyBorder="1" applyProtection="1"/>
    <xf numFmtId="0" fontId="29" fillId="13" borderId="2" xfId="0" applyFont="1" applyFill="1" applyBorder="1" applyAlignment="1" applyProtection="1">
      <alignment wrapText="1"/>
    </xf>
    <xf numFmtId="168" fontId="24" fillId="13" borderId="45" xfId="3" applyNumberFormat="1" applyFont="1" applyFill="1" applyBorder="1" applyAlignment="1" applyProtection="1">
      <alignment wrapText="1"/>
    </xf>
    <xf numFmtId="0" fontId="30" fillId="13" borderId="38" xfId="0" applyFont="1" applyFill="1" applyBorder="1" applyAlignment="1" applyProtection="1">
      <alignment wrapText="1"/>
    </xf>
    <xf numFmtId="0" fontId="0" fillId="0" borderId="0" xfId="0" applyFont="1" applyFill="1" applyBorder="1" applyAlignment="1" applyProtection="1">
      <alignment wrapText="1"/>
    </xf>
    <xf numFmtId="1" fontId="23" fillId="14" borderId="2" xfId="0" applyNumberFormat="1" applyFont="1" applyFill="1" applyBorder="1" applyAlignment="1" applyProtection="1">
      <alignment wrapText="1"/>
      <protection locked="0"/>
    </xf>
    <xf numFmtId="2" fontId="24" fillId="13" borderId="0" xfId="3" applyNumberFormat="1" applyFont="1" applyFill="1" applyBorder="1" applyAlignment="1" applyProtection="1">
      <alignment wrapText="1"/>
    </xf>
    <xf numFmtId="2" fontId="23" fillId="13" borderId="24" xfId="0" applyNumberFormat="1" applyFont="1" applyFill="1" applyBorder="1" applyAlignment="1" applyProtection="1">
      <alignment wrapText="1"/>
    </xf>
    <xf numFmtId="170" fontId="69" fillId="12" borderId="0" xfId="0" applyNumberFormat="1" applyFont="1" applyFill="1" applyBorder="1" applyAlignment="1" applyProtection="1">
      <alignment horizontal="left"/>
    </xf>
    <xf numFmtId="1" fontId="24" fillId="13" borderId="2" xfId="0" applyNumberFormat="1" applyFont="1" applyFill="1" applyBorder="1" applyAlignment="1" applyProtection="1">
      <alignment horizontal="center" wrapText="1"/>
    </xf>
    <xf numFmtId="3" fontId="24" fillId="12" borderId="2" xfId="0" applyNumberFormat="1" applyFont="1" applyFill="1" applyBorder="1" applyAlignment="1" applyProtection="1">
      <alignment horizontal="right" wrapText="1"/>
    </xf>
    <xf numFmtId="0" fontId="23" fillId="13" borderId="25" xfId="0" applyFont="1" applyFill="1" applyBorder="1" applyProtection="1"/>
    <xf numFmtId="0" fontId="23" fillId="13" borderId="26" xfId="0" applyFont="1" applyFill="1" applyBorder="1" applyProtection="1"/>
    <xf numFmtId="2" fontId="23" fillId="13" borderId="26" xfId="0" applyNumberFormat="1" applyFont="1" applyFill="1" applyBorder="1" applyProtection="1"/>
    <xf numFmtId="2" fontId="23" fillId="13" borderId="27" xfId="0" applyNumberFormat="1" applyFont="1" applyFill="1" applyBorder="1" applyAlignment="1" applyProtection="1"/>
    <xf numFmtId="0" fontId="0" fillId="0" borderId="28" xfId="0" applyFont="1" applyFill="1" applyBorder="1" applyProtection="1"/>
    <xf numFmtId="2" fontId="0" fillId="0" borderId="0" xfId="0" applyNumberFormat="1" applyFont="1" applyFill="1" applyBorder="1" applyProtection="1"/>
    <xf numFmtId="2" fontId="0" fillId="0" borderId="0" xfId="0" applyNumberFormat="1" applyFont="1" applyFill="1" applyBorder="1" applyAlignment="1" applyProtection="1">
      <alignment wrapText="1"/>
    </xf>
    <xf numFmtId="0" fontId="70" fillId="11" borderId="20" xfId="0" applyFont="1" applyFill="1" applyBorder="1" applyAlignment="1" applyProtection="1">
      <alignment horizontal="left" vertical="center"/>
    </xf>
    <xf numFmtId="0" fontId="23" fillId="11" borderId="21" xfId="0" applyFont="1" applyFill="1" applyBorder="1" applyProtection="1"/>
    <xf numFmtId="0" fontId="71" fillId="11" borderId="21" xfId="0" applyFont="1" applyFill="1" applyBorder="1" applyAlignment="1" applyProtection="1">
      <alignment wrapText="1"/>
    </xf>
    <xf numFmtId="2" fontId="24" fillId="11" borderId="21" xfId="0" applyNumberFormat="1" applyFont="1" applyFill="1" applyBorder="1" applyAlignment="1" applyProtection="1">
      <alignment horizontal="center" vertical="center" wrapText="1"/>
    </xf>
    <xf numFmtId="2" fontId="0" fillId="11" borderId="22" xfId="0" applyNumberFormat="1" applyFont="1" applyFill="1" applyBorder="1" applyAlignment="1" applyProtection="1">
      <alignment wrapText="1"/>
    </xf>
    <xf numFmtId="0" fontId="24" fillId="13" borderId="42" xfId="0" applyFont="1" applyFill="1" applyBorder="1" applyAlignment="1" applyProtection="1">
      <alignment horizontal="center" vertical="center"/>
    </xf>
    <xf numFmtId="2" fontId="24" fillId="13" borderId="28" xfId="0" applyNumberFormat="1" applyFont="1" applyFill="1" applyBorder="1" applyAlignment="1" applyProtection="1">
      <alignment horizontal="center" vertical="center" wrapText="1"/>
    </xf>
    <xf numFmtId="2" fontId="0" fillId="13" borderId="49" xfId="0" applyNumberFormat="1" applyFont="1" applyFill="1" applyBorder="1" applyAlignment="1" applyProtection="1">
      <alignment wrapText="1"/>
    </xf>
    <xf numFmtId="0" fontId="30" fillId="13" borderId="23" xfId="0" applyFont="1" applyFill="1" applyBorder="1" applyAlignment="1" applyProtection="1">
      <alignment wrapText="1"/>
    </xf>
    <xf numFmtId="0" fontId="30" fillId="13" borderId="0" xfId="0" applyFont="1" applyFill="1" applyBorder="1" applyAlignment="1" applyProtection="1">
      <alignment wrapText="1"/>
    </xf>
    <xf numFmtId="0" fontId="30" fillId="13" borderId="0" xfId="0" applyFont="1" applyFill="1" applyBorder="1" applyAlignment="1" applyProtection="1">
      <alignment horizontal="center" wrapText="1"/>
    </xf>
    <xf numFmtId="1" fontId="23" fillId="13" borderId="0" xfId="3" applyNumberFormat="1" applyFont="1" applyFill="1" applyBorder="1" applyAlignment="1" applyProtection="1">
      <alignment horizontal="center" vertical="center" wrapText="1"/>
    </xf>
    <xf numFmtId="0" fontId="30" fillId="13" borderId="24" xfId="0" applyFont="1" applyFill="1" applyBorder="1" applyAlignment="1" applyProtection="1">
      <alignment wrapText="1"/>
    </xf>
    <xf numFmtId="1" fontId="31" fillId="13" borderId="0" xfId="3" applyNumberFormat="1" applyFont="1" applyFill="1" applyBorder="1" applyAlignment="1" applyProtection="1">
      <alignment horizontal="center" vertical="center" wrapText="1"/>
    </xf>
    <xf numFmtId="2" fontId="23" fillId="13" borderId="0" xfId="0"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left" wrapText="1"/>
    </xf>
    <xf numFmtId="2" fontId="31" fillId="13" borderId="0" xfId="3" applyNumberFormat="1" applyFont="1" applyFill="1" applyBorder="1" applyAlignment="1" applyProtection="1">
      <alignment horizontal="center" vertical="center" wrapText="1"/>
    </xf>
    <xf numFmtId="2" fontId="23" fillId="13" borderId="0" xfId="3" applyNumberFormat="1" applyFont="1" applyFill="1" applyBorder="1" applyAlignment="1" applyProtection="1">
      <alignment horizontal="center" vertical="center" wrapText="1"/>
    </xf>
    <xf numFmtId="0" fontId="0" fillId="0" borderId="0" xfId="0" applyFont="1" applyFill="1" applyBorder="1" applyAlignment="1" applyProtection="1">
      <alignment horizontal="left" vertical="top" wrapText="1"/>
    </xf>
    <xf numFmtId="2" fontId="23" fillId="0" borderId="0" xfId="0" applyNumberFormat="1" applyFont="1" applyFill="1" applyBorder="1" applyAlignment="1" applyProtection="1">
      <alignment wrapText="1"/>
    </xf>
    <xf numFmtId="2" fontId="23" fillId="13" borderId="0" xfId="0" applyNumberFormat="1" applyFont="1" applyFill="1" applyBorder="1" applyAlignment="1" applyProtection="1">
      <alignment wrapText="1"/>
    </xf>
    <xf numFmtId="2" fontId="1" fillId="13" borderId="0" xfId="3" applyNumberFormat="1" applyFont="1" applyFill="1" applyBorder="1" applyProtection="1"/>
    <xf numFmtId="0" fontId="0" fillId="0" borderId="0" xfId="0" quotePrefix="1" applyFont="1" applyFill="1" applyBorder="1" applyAlignment="1" applyProtection="1">
      <alignment wrapText="1"/>
    </xf>
    <xf numFmtId="0" fontId="30" fillId="13" borderId="25" xfId="0" applyFont="1" applyFill="1" applyBorder="1" applyAlignment="1" applyProtection="1">
      <alignment wrapText="1"/>
    </xf>
    <xf numFmtId="0" fontId="30" fillId="13" borderId="26" xfId="0" applyFont="1" applyFill="1" applyBorder="1" applyAlignment="1" applyProtection="1">
      <alignment wrapText="1"/>
    </xf>
    <xf numFmtId="2" fontId="31" fillId="13" borderId="26" xfId="3" applyNumberFormat="1" applyFont="1" applyFill="1" applyBorder="1" applyAlignment="1" applyProtection="1">
      <alignment horizontal="center" vertical="center" wrapText="1"/>
    </xf>
    <xf numFmtId="2" fontId="0" fillId="13" borderId="26" xfId="0" applyNumberFormat="1" applyFont="1" applyFill="1" applyBorder="1" applyAlignment="1" applyProtection="1">
      <alignment wrapText="1"/>
    </xf>
    <xf numFmtId="0" fontId="30" fillId="13" borderId="27" xfId="0" applyFont="1" applyFill="1" applyBorder="1" applyAlignment="1" applyProtection="1">
      <alignment wrapText="1"/>
    </xf>
    <xf numFmtId="0" fontId="70" fillId="11" borderId="20" xfId="0" applyFont="1" applyFill="1" applyBorder="1" applyProtection="1"/>
    <xf numFmtId="0" fontId="65" fillId="11" borderId="21" xfId="0" applyFont="1" applyFill="1" applyBorder="1" applyAlignment="1" applyProtection="1">
      <alignment wrapText="1"/>
    </xf>
    <xf numFmtId="2" fontId="65" fillId="11" borderId="21" xfId="0" applyNumberFormat="1" applyFont="1" applyFill="1" applyBorder="1" applyAlignment="1" applyProtection="1">
      <alignment wrapText="1"/>
    </xf>
    <xf numFmtId="2" fontId="65" fillId="11" borderId="22" xfId="0" applyNumberFormat="1" applyFont="1" applyFill="1" applyBorder="1" applyAlignment="1" applyProtection="1">
      <alignment wrapText="1"/>
    </xf>
    <xf numFmtId="0" fontId="24" fillId="0" borderId="42" xfId="0" applyFont="1" applyFill="1" applyBorder="1" applyProtection="1"/>
    <xf numFmtId="0" fontId="4" fillId="13" borderId="23" xfId="0" applyFont="1" applyFill="1" applyBorder="1" applyProtection="1"/>
    <xf numFmtId="0" fontId="30" fillId="13" borderId="0" xfId="0" applyFont="1" applyFill="1" applyBorder="1" applyAlignment="1" applyProtection="1">
      <alignment horizontal="right" vertical="center" wrapText="1"/>
    </xf>
    <xf numFmtId="2" fontId="32" fillId="13" borderId="0" xfId="3" applyNumberFormat="1" applyFont="1" applyFill="1" applyBorder="1" applyAlignment="1" applyProtection="1">
      <alignment wrapText="1"/>
    </xf>
    <xf numFmtId="0" fontId="30" fillId="13" borderId="0" xfId="0" applyFont="1" applyFill="1" applyBorder="1" applyProtection="1"/>
    <xf numFmtId="0" fontId="30" fillId="13" borderId="0" xfId="0" applyFont="1" applyFill="1" applyBorder="1" applyAlignment="1" applyProtection="1">
      <alignment horizontal="right"/>
    </xf>
    <xf numFmtId="2" fontId="32" fillId="13" borderId="0" xfId="0" applyNumberFormat="1" applyFont="1" applyFill="1" applyBorder="1" applyProtection="1"/>
    <xf numFmtId="2" fontId="0" fillId="0" borderId="0" xfId="0" applyNumberFormat="1" applyFont="1" applyFill="1" applyBorder="1" applyAlignment="1" applyProtection="1"/>
    <xf numFmtId="0" fontId="0" fillId="11" borderId="21" xfId="0" applyFont="1" applyFill="1" applyBorder="1" applyProtection="1"/>
    <xf numFmtId="2" fontId="0" fillId="11" borderId="21" xfId="0" applyNumberFormat="1" applyFont="1" applyFill="1" applyBorder="1" applyProtection="1"/>
    <xf numFmtId="2" fontId="0" fillId="11" borderId="22" xfId="0" applyNumberFormat="1" applyFont="1" applyFill="1" applyBorder="1" applyAlignment="1" applyProtection="1"/>
    <xf numFmtId="0" fontId="30" fillId="13" borderId="42" xfId="0" applyFont="1" applyFill="1" applyBorder="1" applyAlignment="1" applyProtection="1">
      <alignment wrapText="1"/>
    </xf>
    <xf numFmtId="0" fontId="30" fillId="13" borderId="28" xfId="0" applyFont="1" applyFill="1" applyBorder="1" applyProtection="1"/>
    <xf numFmtId="0" fontId="30" fillId="13" borderId="28" xfId="0" applyFont="1" applyFill="1" applyBorder="1" applyAlignment="1" applyProtection="1">
      <alignment horizontal="right"/>
    </xf>
    <xf numFmtId="0" fontId="30" fillId="13" borderId="49" xfId="0" applyFont="1" applyFill="1" applyBorder="1" applyProtection="1"/>
    <xf numFmtId="0" fontId="0" fillId="13" borderId="23" xfId="0" applyFont="1" applyFill="1" applyBorder="1" applyProtection="1"/>
    <xf numFmtId="0" fontId="0" fillId="13" borderId="29" xfId="0" applyFont="1" applyFill="1" applyBorder="1" applyProtection="1"/>
    <xf numFmtId="0" fontId="0" fillId="13" borderId="29" xfId="0" applyFont="1" applyFill="1" applyBorder="1" applyAlignment="1" applyProtection="1">
      <alignment horizontal="right"/>
    </xf>
    <xf numFmtId="0" fontId="0" fillId="13" borderId="50" xfId="0" applyFont="1" applyFill="1" applyBorder="1" applyProtection="1"/>
    <xf numFmtId="0" fontId="0" fillId="0" borderId="23" xfId="0" applyFont="1" applyFill="1" applyBorder="1" applyProtection="1"/>
    <xf numFmtId="2" fontId="30" fillId="13" borderId="0" xfId="0" applyNumberFormat="1" applyFont="1" applyFill="1" applyBorder="1" applyAlignment="1" applyProtection="1">
      <alignment horizontal="right"/>
    </xf>
    <xf numFmtId="2" fontId="0" fillId="13" borderId="0" xfId="0" applyNumberFormat="1" applyFont="1" applyFill="1" applyBorder="1" applyProtection="1"/>
    <xf numFmtId="0" fontId="30" fillId="13" borderId="24" xfId="0" applyFont="1" applyFill="1" applyBorder="1" applyProtection="1"/>
    <xf numFmtId="0" fontId="0" fillId="0" borderId="29" xfId="0" applyFont="1" applyFill="1" applyBorder="1" applyProtection="1"/>
    <xf numFmtId="0" fontId="0" fillId="13" borderId="0" xfId="0" applyFont="1" applyFill="1" applyBorder="1" applyProtection="1"/>
    <xf numFmtId="0" fontId="0" fillId="13" borderId="25" xfId="0" applyFont="1" applyFill="1" applyBorder="1" applyProtection="1"/>
    <xf numFmtId="0" fontId="30" fillId="13" borderId="26" xfId="0" applyFont="1" applyFill="1" applyBorder="1" applyProtection="1"/>
    <xf numFmtId="2" fontId="30" fillId="13" borderId="26" xfId="0" applyNumberFormat="1" applyFont="1" applyFill="1" applyBorder="1" applyProtection="1"/>
    <xf numFmtId="2" fontId="0" fillId="13" borderId="26" xfId="0" applyNumberFormat="1" applyFont="1" applyFill="1" applyBorder="1" applyProtection="1"/>
    <xf numFmtId="0" fontId="30" fillId="13" borderId="27" xfId="0" applyFont="1" applyFill="1" applyBorder="1" applyProtection="1"/>
    <xf numFmtId="164" fontId="0" fillId="0" borderId="0" xfId="0" applyNumberFormat="1" applyFont="1" applyFill="1" applyBorder="1" applyAlignment="1" applyProtection="1">
      <alignment wrapText="1"/>
    </xf>
    <xf numFmtId="0" fontId="0" fillId="0" borderId="32" xfId="0" applyFont="1" applyFill="1" applyBorder="1" applyAlignment="1" applyProtection="1">
      <alignment wrapText="1"/>
    </xf>
    <xf numFmtId="0" fontId="0" fillId="0" borderId="32" xfId="0" applyFont="1" applyFill="1" applyBorder="1" applyAlignment="1" applyProtection="1">
      <alignment horizontal="center" vertical="top" wrapText="1"/>
    </xf>
    <xf numFmtId="0" fontId="0" fillId="0" borderId="32" xfId="0" applyFont="1" applyFill="1" applyBorder="1" applyProtection="1"/>
    <xf numFmtId="0" fontId="0" fillId="14" borderId="51" xfId="0" applyFont="1" applyFill="1" applyBorder="1" applyAlignment="1" applyProtection="1">
      <alignment wrapText="1"/>
    </xf>
    <xf numFmtId="0" fontId="0" fillId="14" borderId="0" xfId="0" applyFont="1" applyFill="1" applyBorder="1" applyProtection="1"/>
    <xf numFmtId="0" fontId="34" fillId="14" borderId="0" xfId="0" applyFont="1" applyFill="1" applyBorder="1" applyProtection="1"/>
    <xf numFmtId="0" fontId="0" fillId="14" borderId="7" xfId="0" applyFont="1" applyFill="1" applyBorder="1" applyAlignment="1" applyProtection="1">
      <alignment wrapText="1"/>
    </xf>
    <xf numFmtId="0" fontId="0" fillId="14" borderId="32" xfId="0" applyFont="1" applyFill="1" applyBorder="1" applyProtection="1"/>
    <xf numFmtId="0" fontId="34" fillId="14" borderId="32" xfId="0" applyFont="1" applyFill="1" applyBorder="1" applyProtection="1"/>
    <xf numFmtId="0" fontId="35" fillId="14" borderId="54" xfId="0" applyFont="1" applyFill="1" applyBorder="1" applyProtection="1"/>
    <xf numFmtId="0" fontId="30" fillId="14" borderId="45" xfId="0" applyFont="1" applyFill="1" applyBorder="1" applyProtection="1"/>
    <xf numFmtId="0" fontId="30" fillId="14" borderId="48" xfId="0" applyFont="1" applyFill="1" applyBorder="1" applyProtection="1"/>
    <xf numFmtId="2" fontId="30" fillId="14" borderId="48" xfId="0" applyNumberFormat="1" applyFont="1" applyFill="1" applyBorder="1" applyProtection="1"/>
    <xf numFmtId="168" fontId="0" fillId="14" borderId="46" xfId="0" applyNumberFormat="1" applyFont="1" applyFill="1" applyBorder="1" applyAlignment="1" applyProtection="1">
      <alignment horizontal="center" vertical="top" wrapText="1"/>
    </xf>
    <xf numFmtId="0" fontId="0" fillId="14" borderId="46" xfId="0" applyFont="1" applyFill="1" applyBorder="1" applyAlignment="1" applyProtection="1">
      <alignment horizontal="center" vertical="top" wrapText="1"/>
    </xf>
    <xf numFmtId="0" fontId="0" fillId="14" borderId="46" xfId="0" applyFont="1" applyFill="1" applyBorder="1" applyAlignment="1" applyProtection="1">
      <alignment wrapText="1"/>
    </xf>
    <xf numFmtId="0" fontId="38" fillId="0" borderId="0" xfId="0" applyFont="1" applyFill="1" applyBorder="1" applyAlignment="1" applyProtection="1">
      <alignment horizontal="center"/>
    </xf>
    <xf numFmtId="0" fontId="13" fillId="0" borderId="0" xfId="0" applyFont="1" applyBorder="1" applyAlignment="1" applyProtection="1">
      <alignment horizontal="left"/>
    </xf>
    <xf numFmtId="0" fontId="5" fillId="0" borderId="2" xfId="0" applyFont="1" applyBorder="1" applyAlignment="1" applyProtection="1">
      <alignment horizontal="left"/>
    </xf>
    <xf numFmtId="0" fontId="39" fillId="0" borderId="0" xfId="0" applyFont="1" applyAlignment="1" applyProtection="1">
      <alignment vertical="center"/>
    </xf>
    <xf numFmtId="0" fontId="39" fillId="0" borderId="0" xfId="0" applyFont="1" applyAlignment="1" applyProtection="1">
      <alignment vertical="top"/>
    </xf>
    <xf numFmtId="9" fontId="60" fillId="5" borderId="40" xfId="0" applyNumberFormat="1" applyFont="1" applyFill="1" applyBorder="1" applyAlignment="1" applyProtection="1">
      <alignment horizontal="left"/>
    </xf>
    <xf numFmtId="168" fontId="23" fillId="14" borderId="45" xfId="1" applyNumberFormat="1" applyFont="1" applyFill="1" applyBorder="1" applyAlignment="1" applyProtection="1">
      <alignment wrapText="1"/>
    </xf>
    <xf numFmtId="0" fontId="46" fillId="6" borderId="17" xfId="2" applyFont="1" applyFill="1" applyBorder="1" applyAlignment="1" applyProtection="1">
      <alignment horizontal="center"/>
    </xf>
    <xf numFmtId="0" fontId="46" fillId="6" borderId="18" xfId="2" applyFont="1" applyFill="1" applyBorder="1" applyAlignment="1" applyProtection="1">
      <alignment horizontal="center"/>
    </xf>
    <xf numFmtId="0" fontId="46" fillId="6" borderId="19" xfId="2" applyFont="1" applyFill="1" applyBorder="1" applyAlignment="1" applyProtection="1">
      <alignment horizontal="center"/>
    </xf>
    <xf numFmtId="0" fontId="63" fillId="0" borderId="40" xfId="0" applyFont="1" applyBorder="1" applyAlignment="1" applyProtection="1">
      <alignment horizontal="center"/>
    </xf>
    <xf numFmtId="0" fontId="63" fillId="0" borderId="0" xfId="0" applyFont="1" applyBorder="1" applyAlignment="1" applyProtection="1">
      <alignment horizontal="center"/>
    </xf>
    <xf numFmtId="0" fontId="46" fillId="0" borderId="0" xfId="0" applyFont="1" applyBorder="1" applyAlignment="1" applyProtection="1">
      <alignment horizontal="center"/>
    </xf>
    <xf numFmtId="0" fontId="46" fillId="0" borderId="40" xfId="0" applyFont="1" applyBorder="1" applyAlignment="1" applyProtection="1">
      <alignment horizontal="center"/>
    </xf>
    <xf numFmtId="0" fontId="39" fillId="6" borderId="42" xfId="0" applyFont="1" applyFill="1" applyBorder="1" applyAlignment="1" applyProtection="1">
      <alignment horizontal="left" vertical="center"/>
    </xf>
    <xf numFmtId="0" fontId="39" fillId="6" borderId="43" xfId="0" applyFont="1" applyFill="1" applyBorder="1" applyAlignment="1" applyProtection="1">
      <alignment horizontal="left" vertical="center"/>
    </xf>
    <xf numFmtId="0" fontId="39" fillId="6" borderId="16" xfId="0" applyFont="1" applyFill="1" applyBorder="1" applyAlignment="1" applyProtection="1">
      <alignment horizontal="justify" vertical="center"/>
    </xf>
    <xf numFmtId="0" fontId="39" fillId="6" borderId="44" xfId="0" applyFont="1" applyFill="1" applyBorder="1" applyAlignment="1" applyProtection="1">
      <alignment horizontal="justify" vertical="center"/>
    </xf>
    <xf numFmtId="0" fontId="38" fillId="0" borderId="0" xfId="0" applyFont="1" applyFill="1" applyBorder="1" applyAlignment="1" applyProtection="1">
      <alignment horizontal="center"/>
    </xf>
    <xf numFmtId="0" fontId="44" fillId="6" borderId="41" xfId="2" applyFont="1" applyFill="1" applyBorder="1" applyAlignment="1" applyProtection="1">
      <alignment horizontal="center"/>
    </xf>
    <xf numFmtId="0" fontId="44" fillId="6" borderId="18" xfId="2" applyFont="1" applyFill="1" applyBorder="1" applyAlignment="1" applyProtection="1">
      <alignment horizontal="center"/>
    </xf>
    <xf numFmtId="0" fontId="44" fillId="6" borderId="19" xfId="2" applyFont="1" applyFill="1" applyBorder="1" applyAlignment="1" applyProtection="1">
      <alignment horizontal="center"/>
    </xf>
    <xf numFmtId="0" fontId="39" fillId="0" borderId="40" xfId="0" applyFont="1" applyBorder="1" applyAlignment="1">
      <alignment horizontal="left"/>
    </xf>
    <xf numFmtId="0" fontId="39" fillId="0" borderId="0" xfId="0" applyFont="1" applyBorder="1" applyAlignment="1">
      <alignment horizontal="left"/>
    </xf>
    <xf numFmtId="0" fontId="39" fillId="6" borderId="45" xfId="0" applyFont="1" applyFill="1" applyBorder="1" applyAlignment="1">
      <alignment horizontal="left" vertical="top" wrapText="1"/>
    </xf>
    <xf numFmtId="0" fontId="39" fillId="6" borderId="46" xfId="0" applyFont="1" applyFill="1" applyBorder="1" applyAlignment="1">
      <alignment horizontal="left" vertical="top" wrapText="1"/>
    </xf>
    <xf numFmtId="0" fontId="39" fillId="6" borderId="42" xfId="0" applyFont="1" applyFill="1" applyBorder="1" applyAlignment="1" applyProtection="1">
      <alignment horizontal="left" vertical="top" wrapText="1"/>
    </xf>
    <xf numFmtId="0" fontId="39" fillId="6" borderId="43" xfId="0" applyFont="1" applyFill="1" applyBorder="1" applyAlignment="1" applyProtection="1">
      <alignment horizontal="left" vertical="top" wrapText="1"/>
    </xf>
    <xf numFmtId="49" fontId="39" fillId="6" borderId="2" xfId="0" applyNumberFormat="1" applyFont="1" applyFill="1" applyBorder="1" applyAlignment="1">
      <alignment horizontal="left" vertical="top" wrapText="1"/>
    </xf>
    <xf numFmtId="49" fontId="39" fillId="6" borderId="2" xfId="0" applyNumberFormat="1" applyFont="1" applyFill="1" applyBorder="1" applyAlignment="1">
      <alignment horizontal="center" vertical="top" wrapText="1"/>
    </xf>
    <xf numFmtId="0" fontId="39" fillId="6" borderId="2" xfId="0" applyFont="1" applyFill="1" applyBorder="1" applyAlignment="1" applyProtection="1">
      <alignment horizontal="left" vertical="top" wrapText="1"/>
    </xf>
    <xf numFmtId="49" fontId="39" fillId="6" borderId="35" xfId="0" applyNumberFormat="1" applyFont="1" applyFill="1" applyBorder="1" applyAlignment="1">
      <alignment horizontal="center" vertical="top" wrapText="1"/>
    </xf>
    <xf numFmtId="49" fontId="39" fillId="6" borderId="5" xfId="0" applyNumberFormat="1" applyFont="1" applyFill="1" applyBorder="1" applyAlignment="1">
      <alignment horizontal="center" vertical="top" wrapText="1"/>
    </xf>
    <xf numFmtId="0" fontId="39" fillId="6" borderId="35" xfId="0" applyFont="1" applyFill="1" applyBorder="1" applyAlignment="1">
      <alignment vertical="top" wrapText="1"/>
    </xf>
    <xf numFmtId="0" fontId="39" fillId="6" borderId="47" xfId="0" applyFont="1" applyFill="1" applyBorder="1" applyAlignment="1">
      <alignment vertical="top" wrapText="1"/>
    </xf>
    <xf numFmtId="0" fontId="39" fillId="6" borderId="5" xfId="0" applyFont="1" applyFill="1" applyBorder="1" applyAlignment="1">
      <alignment vertical="top" wrapText="1"/>
    </xf>
    <xf numFmtId="0" fontId="39" fillId="0" borderId="0" xfId="0" applyFont="1" applyAlignment="1">
      <alignment vertical="top" wrapText="1"/>
    </xf>
    <xf numFmtId="0" fontId="39" fillId="6" borderId="35" xfId="0" applyFont="1" applyFill="1" applyBorder="1" applyAlignment="1">
      <alignment horizontal="center" vertical="top" wrapText="1"/>
    </xf>
    <xf numFmtId="0" fontId="39" fillId="6" borderId="47" xfId="0" applyFont="1" applyFill="1" applyBorder="1" applyAlignment="1">
      <alignment horizontal="center" vertical="top" wrapText="1"/>
    </xf>
    <xf numFmtId="0" fontId="39" fillId="6" borderId="5" xfId="0" applyFont="1" applyFill="1" applyBorder="1" applyAlignment="1">
      <alignment horizontal="center" vertical="top" wrapText="1"/>
    </xf>
    <xf numFmtId="0" fontId="39" fillId="6" borderId="35" xfId="0" applyFont="1" applyFill="1" applyBorder="1" applyAlignment="1" applyProtection="1">
      <alignment horizontal="center" vertical="top" wrapText="1"/>
    </xf>
    <xf numFmtId="0" fontId="39" fillId="6" borderId="47" xfId="0" applyFont="1" applyFill="1" applyBorder="1" applyAlignment="1" applyProtection="1">
      <alignment horizontal="center" vertical="top" wrapText="1"/>
    </xf>
    <xf numFmtId="0" fontId="39" fillId="6" borderId="5" xfId="0" applyFont="1" applyFill="1" applyBorder="1" applyAlignment="1" applyProtection="1">
      <alignment horizontal="center" vertical="top" wrapText="1"/>
    </xf>
    <xf numFmtId="0" fontId="39" fillId="6" borderId="45" xfId="0" applyFont="1" applyFill="1" applyBorder="1" applyAlignment="1">
      <alignment horizontal="center" vertical="top" wrapText="1"/>
    </xf>
    <xf numFmtId="0" fontId="39" fillId="6" borderId="48" xfId="0" applyFont="1" applyFill="1" applyBorder="1" applyAlignment="1">
      <alignment horizontal="center" vertical="top" wrapText="1"/>
    </xf>
    <xf numFmtId="0" fontId="39" fillId="6" borderId="46" xfId="0" applyFont="1" applyFill="1" applyBorder="1" applyAlignment="1">
      <alignment horizontal="center" vertical="top" wrapText="1"/>
    </xf>
    <xf numFmtId="0" fontId="39" fillId="6" borderId="2" xfId="0" applyFont="1" applyFill="1" applyBorder="1" applyAlignment="1">
      <alignment vertical="top" wrapText="1"/>
    </xf>
    <xf numFmtId="0" fontId="12" fillId="0" borderId="0" xfId="0" applyFont="1" applyBorder="1" applyAlignment="1" applyProtection="1">
      <alignment horizontal="justify" vertical="top"/>
    </xf>
    <xf numFmtId="0" fontId="15" fillId="4" borderId="0" xfId="0" applyFont="1" applyFill="1" applyBorder="1" applyAlignment="1" applyProtection="1">
      <alignment horizontal="left"/>
    </xf>
    <xf numFmtId="0" fontId="13" fillId="0" borderId="40" xfId="0" applyFont="1" applyBorder="1" applyAlignment="1" applyProtection="1">
      <alignment horizontal="left"/>
    </xf>
    <xf numFmtId="0" fontId="13" fillId="0" borderId="0" xfId="0" applyFont="1" applyBorder="1" applyAlignment="1" applyProtection="1">
      <alignment horizontal="left"/>
    </xf>
    <xf numFmtId="0" fontId="5" fillId="0" borderId="2" xfId="0" applyFont="1" applyBorder="1" applyAlignment="1" applyProtection="1">
      <alignment horizontal="left"/>
    </xf>
    <xf numFmtId="0" fontId="0" fillId="8" borderId="32" xfId="0" applyFill="1" applyBorder="1" applyAlignment="1" applyProtection="1">
      <alignment horizontal="left"/>
    </xf>
    <xf numFmtId="0" fontId="64" fillId="7" borderId="20" xfId="0" applyFont="1" applyFill="1" applyBorder="1" applyAlignment="1" applyProtection="1">
      <alignment horizontal="center"/>
    </xf>
    <xf numFmtId="0" fontId="64" fillId="7" borderId="21" xfId="0" applyFont="1" applyFill="1" applyBorder="1" applyAlignment="1" applyProtection="1">
      <alignment horizontal="center"/>
    </xf>
    <xf numFmtId="0" fontId="64" fillId="7" borderId="22" xfId="0" applyFont="1" applyFill="1" applyBorder="1" applyAlignment="1" applyProtection="1">
      <alignment horizontal="center"/>
    </xf>
    <xf numFmtId="0" fontId="66" fillId="11" borderId="20" xfId="0" applyFont="1" applyFill="1" applyBorder="1" applyAlignment="1" applyProtection="1">
      <alignment horizontal="center"/>
    </xf>
    <xf numFmtId="0" fontId="67" fillId="11" borderId="21" xfId="0" applyFont="1" applyFill="1" applyBorder="1" applyAlignment="1" applyProtection="1">
      <alignment horizontal="center"/>
    </xf>
    <xf numFmtId="0" fontId="67" fillId="11" borderId="22" xfId="0" applyFont="1" applyFill="1" applyBorder="1" applyAlignment="1" applyProtection="1">
      <alignment horizontal="center"/>
    </xf>
    <xf numFmtId="0" fontId="34" fillId="14" borderId="0" xfId="0" applyFont="1" applyFill="1" applyBorder="1" applyAlignment="1" applyProtection="1">
      <alignment horizontal="center" wrapText="1"/>
    </xf>
    <xf numFmtId="0" fontId="34" fillId="14" borderId="52" xfId="0" applyFont="1" applyFill="1" applyBorder="1" applyAlignment="1" applyProtection="1">
      <alignment horizontal="center" wrapText="1"/>
    </xf>
    <xf numFmtId="0" fontId="34" fillId="14" borderId="53" xfId="0" applyFont="1" applyFill="1" applyBorder="1" applyAlignment="1" applyProtection="1">
      <alignment horizontal="center" wrapText="1"/>
    </xf>
  </cellXfs>
  <cellStyles count="5">
    <cellStyle name="Comma" xfId="1" builtinId="3"/>
    <cellStyle name="Comma [0]" xfId="2" builtinId="6"/>
    <cellStyle name="Comma 2" xfId="3" xr:uid="{00000000-0005-0000-0000-000002000000}"/>
    <cellStyle name="Normal" xfId="0" builtinId="0"/>
    <cellStyle name="Normal 2" xfId="4" xr:uid="{00000000-0005-0000-0000-000004000000}"/>
  </cellStyles>
  <dxfs count="58">
    <dxf>
      <font>
        <color rgb="FFFF0000"/>
      </font>
    </dxf>
    <dxf>
      <font>
        <color rgb="FFFF000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G388"/>
  <sheetViews>
    <sheetView showGridLines="0" tabSelected="1" topLeftCell="GF13" zoomScale="50" zoomScaleNormal="50" zoomScaleSheetLayoutView="70" workbookViewId="0">
      <selection activeCell="HA34" sqref="HA34"/>
    </sheetView>
  </sheetViews>
  <sheetFormatPr defaultColWidth="11.453125" defaultRowHeight="13"/>
  <cols>
    <col min="1" max="1" width="34.90625" style="222" customWidth="1"/>
    <col min="2" max="2" width="18.7265625" style="222" customWidth="1"/>
    <col min="3" max="3" width="19.7265625" style="222" customWidth="1"/>
    <col min="4" max="4" width="10.81640625" style="222" customWidth="1"/>
    <col min="5" max="5" width="11.1796875" style="222" customWidth="1"/>
    <col min="6" max="6" width="12.453125" style="222" customWidth="1"/>
    <col min="7" max="7" width="12.81640625" style="222" customWidth="1"/>
    <col min="8" max="9" width="12.7265625" style="222" customWidth="1"/>
    <col min="10" max="10" width="11.54296875" style="222" customWidth="1"/>
    <col min="11" max="11" width="15" style="222" customWidth="1"/>
    <col min="12" max="12" width="12.1796875" style="222" customWidth="1"/>
    <col min="13" max="14" width="11.453125" style="222" customWidth="1"/>
    <col min="15" max="15" width="12.453125" style="222" customWidth="1"/>
    <col min="16" max="16" width="12.81640625" style="222" customWidth="1"/>
    <col min="17" max="211" width="11.453125" style="222"/>
    <col min="212" max="212" width="15.453125" style="222" customWidth="1"/>
    <col min="213" max="16384" width="11.453125" style="222"/>
  </cols>
  <sheetData>
    <row r="1" spans="1:215" s="207" customFormat="1" ht="21">
      <c r="A1" s="380" t="s">
        <v>144</v>
      </c>
      <c r="B1" s="379"/>
      <c r="C1" s="379"/>
      <c r="D1" s="379"/>
      <c r="E1" s="379"/>
      <c r="F1" s="379"/>
      <c r="G1" s="379"/>
      <c r="H1" s="379"/>
      <c r="I1" s="379"/>
      <c r="J1" s="379"/>
      <c r="K1" s="379"/>
      <c r="L1" s="379"/>
      <c r="M1" s="379"/>
      <c r="N1" s="379"/>
      <c r="O1" s="379"/>
    </row>
    <row r="2" spans="1:215" s="207" customFormat="1" ht="21">
      <c r="A2" s="377" t="s">
        <v>149</v>
      </c>
      <c r="B2" s="378"/>
      <c r="C2" s="379"/>
      <c r="D2" s="379"/>
      <c r="E2" s="379"/>
      <c r="F2" s="379"/>
      <c r="G2" s="379"/>
      <c r="H2" s="379"/>
      <c r="I2" s="379"/>
      <c r="J2" s="379"/>
      <c r="K2" s="379"/>
      <c r="L2" s="379"/>
      <c r="M2" s="379"/>
      <c r="N2" s="379"/>
      <c r="O2" s="379"/>
    </row>
    <row r="3" spans="1:215" s="207" customFormat="1" ht="21" customHeight="1">
      <c r="A3" s="208" t="s">
        <v>148</v>
      </c>
      <c r="B3" s="209"/>
      <c r="C3" s="209"/>
      <c r="D3" s="209"/>
      <c r="E3" s="209"/>
    </row>
    <row r="4" spans="1:215" s="207" customFormat="1" ht="21" customHeight="1">
      <c r="A4" s="210" t="s">
        <v>165</v>
      </c>
      <c r="B4" s="211"/>
      <c r="C4" s="211"/>
      <c r="D4" s="211"/>
      <c r="E4" s="211"/>
    </row>
    <row r="5" spans="1:215" s="207" customFormat="1" ht="27.75" customHeight="1">
      <c r="A5" s="370" t="s">
        <v>274</v>
      </c>
      <c r="B5" s="25"/>
      <c r="C5" s="212"/>
      <c r="D5" s="212"/>
      <c r="E5" s="212"/>
    </row>
    <row r="6" spans="1:215" s="207" customFormat="1" ht="27.75" customHeight="1">
      <c r="A6" s="370" t="s">
        <v>110</v>
      </c>
      <c r="B6" s="25"/>
      <c r="C6" s="212"/>
      <c r="D6" s="212"/>
      <c r="E6" s="212"/>
    </row>
    <row r="7" spans="1:215" s="207" customFormat="1" ht="27.75" customHeight="1">
      <c r="A7" s="370" t="s">
        <v>129</v>
      </c>
      <c r="B7" s="25"/>
      <c r="C7" s="212"/>
      <c r="D7" s="212"/>
      <c r="E7" s="212"/>
    </row>
    <row r="8" spans="1:215" s="207" customFormat="1" ht="24.75" customHeight="1">
      <c r="A8" s="370" t="s">
        <v>275</v>
      </c>
      <c r="B8" s="25"/>
      <c r="C8" s="385"/>
      <c r="D8" s="385"/>
      <c r="E8" s="385"/>
      <c r="F8" s="385"/>
      <c r="G8" s="385"/>
      <c r="H8" s="385"/>
      <c r="I8" s="385"/>
      <c r="X8" s="22"/>
      <c r="Y8" s="22"/>
      <c r="Z8" s="22"/>
      <c r="AA8" s="22"/>
    </row>
    <row r="9" spans="1:215" s="207" customFormat="1" ht="24.75" customHeight="1">
      <c r="A9" s="371" t="s">
        <v>276</v>
      </c>
      <c r="B9" s="213"/>
      <c r="C9" s="367"/>
      <c r="D9" s="367"/>
      <c r="E9" s="367"/>
      <c r="F9" s="367"/>
      <c r="G9" s="367"/>
      <c r="H9" s="367"/>
      <c r="I9" s="367"/>
      <c r="X9" s="22"/>
      <c r="Y9" s="22"/>
      <c r="Z9" s="22"/>
      <c r="AA9" s="22"/>
    </row>
    <row r="10" spans="1:215" s="207" customFormat="1" ht="24.75" customHeight="1">
      <c r="B10" s="214"/>
      <c r="C10" s="215"/>
      <c r="D10" s="215"/>
      <c r="E10" s="215"/>
      <c r="F10" s="215"/>
      <c r="G10" s="215"/>
      <c r="H10" s="215"/>
      <c r="I10" s="367"/>
      <c r="X10" s="22"/>
      <c r="Y10" s="22"/>
      <c r="Z10" s="22"/>
      <c r="AA10" s="22"/>
    </row>
    <row r="11" spans="1:215" s="207" customFormat="1" ht="24.75" customHeight="1" thickBot="1">
      <c r="A11" s="210" t="s">
        <v>131</v>
      </c>
      <c r="B11" s="214"/>
      <c r="C11" s="215"/>
      <c r="D11" s="215"/>
      <c r="E11" s="215"/>
      <c r="F11" s="215"/>
      <c r="G11" s="215"/>
      <c r="H11" s="215"/>
      <c r="I11" s="367"/>
      <c r="X11" s="22"/>
      <c r="Y11" s="22"/>
      <c r="Z11" s="22"/>
      <c r="AA11" s="22"/>
    </row>
    <row r="12" spans="1:215" s="207" customFormat="1" ht="25" customHeight="1" thickBot="1">
      <c r="A12" s="381" t="s">
        <v>164</v>
      </c>
      <c r="B12" s="383" t="s">
        <v>147</v>
      </c>
      <c r="C12" s="42"/>
      <c r="D12" s="374" t="s">
        <v>121</v>
      </c>
      <c r="E12" s="375"/>
      <c r="F12" s="375"/>
      <c r="G12" s="376"/>
      <c r="H12" s="374" t="s">
        <v>122</v>
      </c>
      <c r="I12" s="375"/>
      <c r="J12" s="375"/>
      <c r="K12" s="376"/>
      <c r="L12" s="374" t="s">
        <v>123</v>
      </c>
      <c r="M12" s="375"/>
      <c r="N12" s="375"/>
      <c r="O12" s="376"/>
      <c r="P12" s="374" t="s">
        <v>124</v>
      </c>
      <c r="Q12" s="375"/>
      <c r="R12" s="375"/>
      <c r="S12" s="376"/>
      <c r="T12" s="374" t="s">
        <v>125</v>
      </c>
      <c r="U12" s="375"/>
      <c r="V12" s="375"/>
      <c r="W12" s="376"/>
      <c r="X12" s="374" t="s">
        <v>126</v>
      </c>
      <c r="Y12" s="375"/>
      <c r="Z12" s="375"/>
      <c r="AA12" s="376"/>
      <c r="AB12" s="374" t="s">
        <v>127</v>
      </c>
      <c r="AC12" s="375"/>
      <c r="AD12" s="375"/>
      <c r="AE12" s="376"/>
      <c r="AF12" s="374" t="s">
        <v>128</v>
      </c>
      <c r="AG12" s="375"/>
      <c r="AH12" s="375"/>
      <c r="AI12" s="376"/>
      <c r="AJ12" s="374" t="s">
        <v>167</v>
      </c>
      <c r="AK12" s="375"/>
      <c r="AL12" s="375"/>
      <c r="AM12" s="376"/>
      <c r="AN12" s="374" t="s">
        <v>168</v>
      </c>
      <c r="AO12" s="375"/>
      <c r="AP12" s="375"/>
      <c r="AQ12" s="376"/>
      <c r="AR12" s="374" t="s">
        <v>169</v>
      </c>
      <c r="AS12" s="375"/>
      <c r="AT12" s="375"/>
      <c r="AU12" s="376"/>
      <c r="AV12" s="374" t="s">
        <v>170</v>
      </c>
      <c r="AW12" s="375"/>
      <c r="AX12" s="375"/>
      <c r="AY12" s="376"/>
      <c r="AZ12" s="374" t="s">
        <v>234</v>
      </c>
      <c r="BA12" s="375"/>
      <c r="BB12" s="375"/>
      <c r="BC12" s="376"/>
      <c r="BD12" s="374" t="s">
        <v>235</v>
      </c>
      <c r="BE12" s="375"/>
      <c r="BF12" s="375"/>
      <c r="BG12" s="376"/>
      <c r="BH12" s="374" t="s">
        <v>236</v>
      </c>
      <c r="BI12" s="375"/>
      <c r="BJ12" s="375"/>
      <c r="BK12" s="376"/>
      <c r="BL12" s="374" t="s">
        <v>237</v>
      </c>
      <c r="BM12" s="375"/>
      <c r="BN12" s="375"/>
      <c r="BO12" s="376"/>
      <c r="BP12" s="374" t="s">
        <v>238</v>
      </c>
      <c r="BQ12" s="375"/>
      <c r="BR12" s="375"/>
      <c r="BS12" s="376"/>
      <c r="BT12" s="374" t="s">
        <v>239</v>
      </c>
      <c r="BU12" s="375"/>
      <c r="BV12" s="375"/>
      <c r="BW12" s="376"/>
      <c r="BX12" s="374" t="s">
        <v>240</v>
      </c>
      <c r="BY12" s="375"/>
      <c r="BZ12" s="375"/>
      <c r="CA12" s="376"/>
      <c r="CB12" s="374" t="s">
        <v>241</v>
      </c>
      <c r="CC12" s="375"/>
      <c r="CD12" s="375"/>
      <c r="CE12" s="376"/>
      <c r="CF12" s="374" t="s">
        <v>242</v>
      </c>
      <c r="CG12" s="375"/>
      <c r="CH12" s="375"/>
      <c r="CI12" s="376"/>
      <c r="CJ12" s="374" t="s">
        <v>243</v>
      </c>
      <c r="CK12" s="375"/>
      <c r="CL12" s="375"/>
      <c r="CM12" s="376"/>
      <c r="CN12" s="374" t="s">
        <v>244</v>
      </c>
      <c r="CO12" s="375"/>
      <c r="CP12" s="375"/>
      <c r="CQ12" s="376"/>
      <c r="CR12" s="374" t="s">
        <v>245</v>
      </c>
      <c r="CS12" s="375"/>
      <c r="CT12" s="375"/>
      <c r="CU12" s="376"/>
      <c r="CV12" s="374" t="s">
        <v>246</v>
      </c>
      <c r="CW12" s="375"/>
      <c r="CX12" s="375"/>
      <c r="CY12" s="376"/>
      <c r="CZ12" s="374" t="s">
        <v>247</v>
      </c>
      <c r="DA12" s="375"/>
      <c r="DB12" s="375"/>
      <c r="DC12" s="376"/>
      <c r="DD12" s="374" t="s">
        <v>248</v>
      </c>
      <c r="DE12" s="375"/>
      <c r="DF12" s="375"/>
      <c r="DG12" s="376"/>
      <c r="DH12" s="374" t="s">
        <v>249</v>
      </c>
      <c r="DI12" s="375"/>
      <c r="DJ12" s="375"/>
      <c r="DK12" s="376"/>
      <c r="DL12" s="374" t="s">
        <v>250</v>
      </c>
      <c r="DM12" s="375"/>
      <c r="DN12" s="375"/>
      <c r="DO12" s="376"/>
      <c r="DP12" s="374" t="s">
        <v>251</v>
      </c>
      <c r="DQ12" s="375"/>
      <c r="DR12" s="375"/>
      <c r="DS12" s="376"/>
      <c r="DT12" s="374" t="s">
        <v>252</v>
      </c>
      <c r="DU12" s="375"/>
      <c r="DV12" s="375"/>
      <c r="DW12" s="376"/>
      <c r="DX12" s="374" t="s">
        <v>253</v>
      </c>
      <c r="DY12" s="375"/>
      <c r="DZ12" s="375"/>
      <c r="EA12" s="376"/>
      <c r="EB12" s="374" t="s">
        <v>254</v>
      </c>
      <c r="EC12" s="375"/>
      <c r="ED12" s="375"/>
      <c r="EE12" s="376"/>
      <c r="EF12" s="374" t="s">
        <v>255</v>
      </c>
      <c r="EG12" s="375"/>
      <c r="EH12" s="375"/>
      <c r="EI12" s="376"/>
      <c r="EJ12" s="374" t="s">
        <v>256</v>
      </c>
      <c r="EK12" s="375"/>
      <c r="EL12" s="375"/>
      <c r="EM12" s="376"/>
      <c r="EN12" s="374" t="s">
        <v>257</v>
      </c>
      <c r="EO12" s="375"/>
      <c r="EP12" s="375"/>
      <c r="EQ12" s="376"/>
      <c r="ER12" s="374" t="s">
        <v>258</v>
      </c>
      <c r="ES12" s="375"/>
      <c r="ET12" s="375"/>
      <c r="EU12" s="376"/>
      <c r="EV12" s="374" t="s">
        <v>259</v>
      </c>
      <c r="EW12" s="375"/>
      <c r="EX12" s="375"/>
      <c r="EY12" s="376"/>
      <c r="EZ12" s="374" t="s">
        <v>260</v>
      </c>
      <c r="FA12" s="375"/>
      <c r="FB12" s="375"/>
      <c r="FC12" s="376"/>
      <c r="FD12" s="374" t="s">
        <v>261</v>
      </c>
      <c r="FE12" s="375"/>
      <c r="FF12" s="375"/>
      <c r="FG12" s="376"/>
      <c r="FH12" s="374" t="s">
        <v>262</v>
      </c>
      <c r="FI12" s="375"/>
      <c r="FJ12" s="375"/>
      <c r="FK12" s="376"/>
      <c r="FL12" s="374" t="s">
        <v>263</v>
      </c>
      <c r="FM12" s="375"/>
      <c r="FN12" s="375"/>
      <c r="FO12" s="376"/>
      <c r="FP12" s="374" t="s">
        <v>264</v>
      </c>
      <c r="FQ12" s="375"/>
      <c r="FR12" s="375"/>
      <c r="FS12" s="376"/>
      <c r="FT12" s="374" t="s">
        <v>265</v>
      </c>
      <c r="FU12" s="375"/>
      <c r="FV12" s="375"/>
      <c r="FW12" s="376"/>
      <c r="FX12" s="374" t="s">
        <v>266</v>
      </c>
      <c r="FY12" s="375"/>
      <c r="FZ12" s="375"/>
      <c r="GA12" s="376"/>
      <c r="GB12" s="374" t="s">
        <v>267</v>
      </c>
      <c r="GC12" s="375"/>
      <c r="GD12" s="375"/>
      <c r="GE12" s="376"/>
      <c r="GF12" s="374" t="s">
        <v>268</v>
      </c>
      <c r="GG12" s="375"/>
      <c r="GH12" s="375"/>
      <c r="GI12" s="376"/>
      <c r="GJ12" s="374" t="s">
        <v>269</v>
      </c>
      <c r="GK12" s="375"/>
      <c r="GL12" s="375"/>
      <c r="GM12" s="376"/>
      <c r="GN12" s="374" t="s">
        <v>270</v>
      </c>
      <c r="GO12" s="375"/>
      <c r="GP12" s="375"/>
      <c r="GQ12" s="376"/>
      <c r="GR12" s="374" t="s">
        <v>271</v>
      </c>
      <c r="GS12" s="375"/>
      <c r="GT12" s="375"/>
      <c r="GU12" s="376"/>
      <c r="GV12" s="374" t="s">
        <v>272</v>
      </c>
      <c r="GW12" s="375"/>
      <c r="GX12" s="375"/>
      <c r="GY12" s="376"/>
      <c r="GZ12" s="374" t="s">
        <v>273</v>
      </c>
      <c r="HA12" s="375"/>
      <c r="HB12" s="375"/>
      <c r="HC12" s="376"/>
      <c r="HD12" s="386" t="s">
        <v>109</v>
      </c>
      <c r="HE12" s="387"/>
      <c r="HF12" s="387"/>
      <c r="HG12" s="388"/>
    </row>
    <row r="13" spans="1:215" s="207" customFormat="1" ht="68.5" customHeight="1" thickBot="1">
      <c r="A13" s="382"/>
      <c r="B13" s="384"/>
      <c r="C13" s="43" t="s">
        <v>0</v>
      </c>
      <c r="D13" s="44" t="s">
        <v>130</v>
      </c>
      <c r="E13" s="45" t="s">
        <v>111</v>
      </c>
      <c r="F13" s="45" t="s">
        <v>120</v>
      </c>
      <c r="G13" s="46" t="s">
        <v>112</v>
      </c>
      <c r="H13" s="44" t="s">
        <v>130</v>
      </c>
      <c r="I13" s="45" t="s">
        <v>140</v>
      </c>
      <c r="J13" s="45" t="s">
        <v>120</v>
      </c>
      <c r="K13" s="46" t="s">
        <v>112</v>
      </c>
      <c r="L13" s="44" t="s">
        <v>130</v>
      </c>
      <c r="M13" s="45" t="s">
        <v>111</v>
      </c>
      <c r="N13" s="45" t="s">
        <v>120</v>
      </c>
      <c r="O13" s="46" t="s">
        <v>112</v>
      </c>
      <c r="P13" s="44" t="s">
        <v>130</v>
      </c>
      <c r="Q13" s="45" t="s">
        <v>111</v>
      </c>
      <c r="R13" s="45" t="s">
        <v>120</v>
      </c>
      <c r="S13" s="46" t="s">
        <v>112</v>
      </c>
      <c r="T13" s="44" t="s">
        <v>130</v>
      </c>
      <c r="U13" s="45" t="s">
        <v>111</v>
      </c>
      <c r="V13" s="45" t="s">
        <v>120</v>
      </c>
      <c r="W13" s="46" t="s">
        <v>112</v>
      </c>
      <c r="X13" s="44" t="s">
        <v>130</v>
      </c>
      <c r="Y13" s="45" t="s">
        <v>111</v>
      </c>
      <c r="Z13" s="45" t="s">
        <v>120</v>
      </c>
      <c r="AA13" s="46" t="s">
        <v>112</v>
      </c>
      <c r="AB13" s="44" t="s">
        <v>130</v>
      </c>
      <c r="AC13" s="45" t="s">
        <v>111</v>
      </c>
      <c r="AD13" s="45" t="s">
        <v>120</v>
      </c>
      <c r="AE13" s="46" t="s">
        <v>112</v>
      </c>
      <c r="AF13" s="44" t="s">
        <v>130</v>
      </c>
      <c r="AG13" s="45" t="s">
        <v>111</v>
      </c>
      <c r="AH13" s="45" t="s">
        <v>120</v>
      </c>
      <c r="AI13" s="46" t="s">
        <v>112</v>
      </c>
      <c r="AJ13" s="44" t="s">
        <v>130</v>
      </c>
      <c r="AK13" s="45" t="s">
        <v>111</v>
      </c>
      <c r="AL13" s="45" t="s">
        <v>120</v>
      </c>
      <c r="AM13" s="46" t="s">
        <v>112</v>
      </c>
      <c r="AN13" s="44" t="s">
        <v>130</v>
      </c>
      <c r="AO13" s="45" t="s">
        <v>111</v>
      </c>
      <c r="AP13" s="45" t="s">
        <v>120</v>
      </c>
      <c r="AQ13" s="46" t="s">
        <v>112</v>
      </c>
      <c r="AR13" s="44" t="s">
        <v>130</v>
      </c>
      <c r="AS13" s="45" t="s">
        <v>111</v>
      </c>
      <c r="AT13" s="45" t="s">
        <v>120</v>
      </c>
      <c r="AU13" s="46" t="s">
        <v>112</v>
      </c>
      <c r="AV13" s="44" t="s">
        <v>130</v>
      </c>
      <c r="AW13" s="45" t="s">
        <v>111</v>
      </c>
      <c r="AX13" s="45" t="s">
        <v>120</v>
      </c>
      <c r="AY13" s="46" t="s">
        <v>112</v>
      </c>
      <c r="AZ13" s="44" t="s">
        <v>130</v>
      </c>
      <c r="BA13" s="45" t="s">
        <v>111</v>
      </c>
      <c r="BB13" s="45" t="s">
        <v>120</v>
      </c>
      <c r="BC13" s="46" t="s">
        <v>112</v>
      </c>
      <c r="BD13" s="44" t="s">
        <v>130</v>
      </c>
      <c r="BE13" s="45" t="s">
        <v>111</v>
      </c>
      <c r="BF13" s="45" t="s">
        <v>120</v>
      </c>
      <c r="BG13" s="46" t="s">
        <v>112</v>
      </c>
      <c r="BH13" s="44" t="s">
        <v>130</v>
      </c>
      <c r="BI13" s="45" t="s">
        <v>111</v>
      </c>
      <c r="BJ13" s="45" t="s">
        <v>120</v>
      </c>
      <c r="BK13" s="46" t="s">
        <v>112</v>
      </c>
      <c r="BL13" s="44" t="s">
        <v>130</v>
      </c>
      <c r="BM13" s="45" t="s">
        <v>111</v>
      </c>
      <c r="BN13" s="45" t="s">
        <v>120</v>
      </c>
      <c r="BO13" s="46" t="s">
        <v>112</v>
      </c>
      <c r="BP13" s="44" t="s">
        <v>130</v>
      </c>
      <c r="BQ13" s="45" t="s">
        <v>111</v>
      </c>
      <c r="BR13" s="45" t="s">
        <v>120</v>
      </c>
      <c r="BS13" s="46" t="s">
        <v>112</v>
      </c>
      <c r="BT13" s="44" t="s">
        <v>130</v>
      </c>
      <c r="BU13" s="45" t="s">
        <v>111</v>
      </c>
      <c r="BV13" s="45" t="s">
        <v>120</v>
      </c>
      <c r="BW13" s="46" t="s">
        <v>112</v>
      </c>
      <c r="BX13" s="44" t="s">
        <v>130</v>
      </c>
      <c r="BY13" s="45" t="s">
        <v>111</v>
      </c>
      <c r="BZ13" s="45" t="s">
        <v>120</v>
      </c>
      <c r="CA13" s="46" t="s">
        <v>112</v>
      </c>
      <c r="CB13" s="44" t="s">
        <v>130</v>
      </c>
      <c r="CC13" s="45" t="s">
        <v>111</v>
      </c>
      <c r="CD13" s="45" t="s">
        <v>120</v>
      </c>
      <c r="CE13" s="46" t="s">
        <v>112</v>
      </c>
      <c r="CF13" s="44" t="s">
        <v>130</v>
      </c>
      <c r="CG13" s="45" t="s">
        <v>111</v>
      </c>
      <c r="CH13" s="45" t="s">
        <v>120</v>
      </c>
      <c r="CI13" s="46" t="s">
        <v>112</v>
      </c>
      <c r="CJ13" s="44" t="s">
        <v>130</v>
      </c>
      <c r="CK13" s="45" t="s">
        <v>111</v>
      </c>
      <c r="CL13" s="45" t="s">
        <v>120</v>
      </c>
      <c r="CM13" s="46" t="s">
        <v>112</v>
      </c>
      <c r="CN13" s="44" t="s">
        <v>130</v>
      </c>
      <c r="CO13" s="45" t="s">
        <v>111</v>
      </c>
      <c r="CP13" s="45" t="s">
        <v>120</v>
      </c>
      <c r="CQ13" s="46" t="s">
        <v>112</v>
      </c>
      <c r="CR13" s="44" t="s">
        <v>130</v>
      </c>
      <c r="CS13" s="45" t="s">
        <v>111</v>
      </c>
      <c r="CT13" s="45" t="s">
        <v>120</v>
      </c>
      <c r="CU13" s="46" t="s">
        <v>112</v>
      </c>
      <c r="CV13" s="44" t="s">
        <v>130</v>
      </c>
      <c r="CW13" s="45" t="s">
        <v>111</v>
      </c>
      <c r="CX13" s="45" t="s">
        <v>120</v>
      </c>
      <c r="CY13" s="46" t="s">
        <v>112</v>
      </c>
      <c r="CZ13" s="44" t="s">
        <v>130</v>
      </c>
      <c r="DA13" s="45" t="s">
        <v>111</v>
      </c>
      <c r="DB13" s="45" t="s">
        <v>120</v>
      </c>
      <c r="DC13" s="46" t="s">
        <v>112</v>
      </c>
      <c r="DD13" s="44" t="s">
        <v>130</v>
      </c>
      <c r="DE13" s="45" t="s">
        <v>111</v>
      </c>
      <c r="DF13" s="45" t="s">
        <v>120</v>
      </c>
      <c r="DG13" s="46" t="s">
        <v>112</v>
      </c>
      <c r="DH13" s="44" t="s">
        <v>130</v>
      </c>
      <c r="DI13" s="45" t="s">
        <v>111</v>
      </c>
      <c r="DJ13" s="45" t="s">
        <v>120</v>
      </c>
      <c r="DK13" s="46" t="s">
        <v>112</v>
      </c>
      <c r="DL13" s="44" t="s">
        <v>130</v>
      </c>
      <c r="DM13" s="45" t="s">
        <v>111</v>
      </c>
      <c r="DN13" s="45" t="s">
        <v>120</v>
      </c>
      <c r="DO13" s="46" t="s">
        <v>112</v>
      </c>
      <c r="DP13" s="44" t="s">
        <v>130</v>
      </c>
      <c r="DQ13" s="45" t="s">
        <v>111</v>
      </c>
      <c r="DR13" s="45" t="s">
        <v>120</v>
      </c>
      <c r="DS13" s="46" t="s">
        <v>112</v>
      </c>
      <c r="DT13" s="44" t="s">
        <v>130</v>
      </c>
      <c r="DU13" s="45" t="s">
        <v>111</v>
      </c>
      <c r="DV13" s="45" t="s">
        <v>120</v>
      </c>
      <c r="DW13" s="46" t="s">
        <v>112</v>
      </c>
      <c r="DX13" s="44" t="s">
        <v>130</v>
      </c>
      <c r="DY13" s="45" t="s">
        <v>111</v>
      </c>
      <c r="DZ13" s="45" t="s">
        <v>120</v>
      </c>
      <c r="EA13" s="46" t="s">
        <v>112</v>
      </c>
      <c r="EB13" s="44" t="s">
        <v>130</v>
      </c>
      <c r="EC13" s="45" t="s">
        <v>111</v>
      </c>
      <c r="ED13" s="45" t="s">
        <v>120</v>
      </c>
      <c r="EE13" s="46" t="s">
        <v>112</v>
      </c>
      <c r="EF13" s="44" t="s">
        <v>130</v>
      </c>
      <c r="EG13" s="45" t="s">
        <v>111</v>
      </c>
      <c r="EH13" s="45" t="s">
        <v>120</v>
      </c>
      <c r="EI13" s="46" t="s">
        <v>112</v>
      </c>
      <c r="EJ13" s="44" t="s">
        <v>130</v>
      </c>
      <c r="EK13" s="45" t="s">
        <v>111</v>
      </c>
      <c r="EL13" s="45" t="s">
        <v>120</v>
      </c>
      <c r="EM13" s="46" t="s">
        <v>112</v>
      </c>
      <c r="EN13" s="44" t="s">
        <v>130</v>
      </c>
      <c r="EO13" s="45" t="s">
        <v>111</v>
      </c>
      <c r="EP13" s="45" t="s">
        <v>120</v>
      </c>
      <c r="EQ13" s="46" t="s">
        <v>112</v>
      </c>
      <c r="ER13" s="44" t="s">
        <v>130</v>
      </c>
      <c r="ES13" s="45" t="s">
        <v>111</v>
      </c>
      <c r="ET13" s="45" t="s">
        <v>120</v>
      </c>
      <c r="EU13" s="46" t="s">
        <v>112</v>
      </c>
      <c r="EV13" s="44" t="s">
        <v>130</v>
      </c>
      <c r="EW13" s="45" t="s">
        <v>111</v>
      </c>
      <c r="EX13" s="45" t="s">
        <v>120</v>
      </c>
      <c r="EY13" s="46" t="s">
        <v>112</v>
      </c>
      <c r="EZ13" s="44" t="s">
        <v>130</v>
      </c>
      <c r="FA13" s="45" t="s">
        <v>111</v>
      </c>
      <c r="FB13" s="45" t="s">
        <v>120</v>
      </c>
      <c r="FC13" s="46" t="s">
        <v>112</v>
      </c>
      <c r="FD13" s="44" t="s">
        <v>130</v>
      </c>
      <c r="FE13" s="45" t="s">
        <v>111</v>
      </c>
      <c r="FF13" s="45" t="s">
        <v>120</v>
      </c>
      <c r="FG13" s="46" t="s">
        <v>112</v>
      </c>
      <c r="FH13" s="44" t="s">
        <v>130</v>
      </c>
      <c r="FI13" s="45" t="s">
        <v>111</v>
      </c>
      <c r="FJ13" s="45" t="s">
        <v>120</v>
      </c>
      <c r="FK13" s="46" t="s">
        <v>112</v>
      </c>
      <c r="FL13" s="44" t="s">
        <v>130</v>
      </c>
      <c r="FM13" s="45" t="s">
        <v>111</v>
      </c>
      <c r="FN13" s="45" t="s">
        <v>120</v>
      </c>
      <c r="FO13" s="46" t="s">
        <v>112</v>
      </c>
      <c r="FP13" s="44" t="s">
        <v>130</v>
      </c>
      <c r="FQ13" s="45" t="s">
        <v>111</v>
      </c>
      <c r="FR13" s="45" t="s">
        <v>120</v>
      </c>
      <c r="FS13" s="46" t="s">
        <v>112</v>
      </c>
      <c r="FT13" s="44" t="s">
        <v>130</v>
      </c>
      <c r="FU13" s="45" t="s">
        <v>111</v>
      </c>
      <c r="FV13" s="45" t="s">
        <v>120</v>
      </c>
      <c r="FW13" s="46" t="s">
        <v>112</v>
      </c>
      <c r="FX13" s="44" t="s">
        <v>130</v>
      </c>
      <c r="FY13" s="45" t="s">
        <v>111</v>
      </c>
      <c r="FZ13" s="45" t="s">
        <v>120</v>
      </c>
      <c r="GA13" s="46" t="s">
        <v>112</v>
      </c>
      <c r="GB13" s="44" t="s">
        <v>130</v>
      </c>
      <c r="GC13" s="45" t="s">
        <v>111</v>
      </c>
      <c r="GD13" s="45" t="s">
        <v>120</v>
      </c>
      <c r="GE13" s="46" t="s">
        <v>112</v>
      </c>
      <c r="GF13" s="44" t="s">
        <v>130</v>
      </c>
      <c r="GG13" s="45" t="s">
        <v>111</v>
      </c>
      <c r="GH13" s="45" t="s">
        <v>120</v>
      </c>
      <c r="GI13" s="46" t="s">
        <v>112</v>
      </c>
      <c r="GJ13" s="44" t="s">
        <v>130</v>
      </c>
      <c r="GK13" s="45" t="s">
        <v>111</v>
      </c>
      <c r="GL13" s="45" t="s">
        <v>120</v>
      </c>
      <c r="GM13" s="46" t="s">
        <v>112</v>
      </c>
      <c r="GN13" s="44" t="s">
        <v>130</v>
      </c>
      <c r="GO13" s="45" t="s">
        <v>111</v>
      </c>
      <c r="GP13" s="45" t="s">
        <v>120</v>
      </c>
      <c r="GQ13" s="46" t="s">
        <v>112</v>
      </c>
      <c r="GR13" s="44" t="s">
        <v>130</v>
      </c>
      <c r="GS13" s="45" t="s">
        <v>111</v>
      </c>
      <c r="GT13" s="45" t="s">
        <v>120</v>
      </c>
      <c r="GU13" s="46" t="s">
        <v>112</v>
      </c>
      <c r="GV13" s="44" t="s">
        <v>130</v>
      </c>
      <c r="GW13" s="45" t="s">
        <v>111</v>
      </c>
      <c r="GX13" s="45" t="s">
        <v>120</v>
      </c>
      <c r="GY13" s="46" t="s">
        <v>112</v>
      </c>
      <c r="GZ13" s="44" t="s">
        <v>130</v>
      </c>
      <c r="HA13" s="45" t="s">
        <v>111</v>
      </c>
      <c r="HB13" s="45" t="s">
        <v>120</v>
      </c>
      <c r="HC13" s="46" t="s">
        <v>112</v>
      </c>
      <c r="HD13" s="44" t="s">
        <v>130</v>
      </c>
      <c r="HE13" s="45" t="s">
        <v>111</v>
      </c>
      <c r="HF13" s="45" t="s">
        <v>120</v>
      </c>
      <c r="HG13" s="46" t="s">
        <v>112</v>
      </c>
    </row>
    <row r="14" spans="1:215" s="216" customFormat="1" ht="25" customHeight="1">
      <c r="A14" s="23"/>
      <c r="B14" s="24"/>
      <c r="C14" s="25"/>
      <c r="D14" s="26"/>
      <c r="E14" s="27"/>
      <c r="F14" s="28" t="e">
        <f>SUM(D14/C14)*100000</f>
        <v>#DIV/0!</v>
      </c>
      <c r="G14" s="29" t="e">
        <f>SUM(E14/D14)*100</f>
        <v>#DIV/0!</v>
      </c>
      <c r="H14" s="26"/>
      <c r="I14" s="27"/>
      <c r="J14" s="28" t="e">
        <f>SUM(H14/C14)*100000</f>
        <v>#DIV/0!</v>
      </c>
      <c r="K14" s="29" t="e">
        <f>SUM(I14/H14)*100</f>
        <v>#DIV/0!</v>
      </c>
      <c r="L14" s="26"/>
      <c r="M14" s="27"/>
      <c r="N14" s="28" t="e">
        <f>SUM(L14/C14)*100000</f>
        <v>#DIV/0!</v>
      </c>
      <c r="O14" s="29" t="e">
        <f>SUM(M14/L14)*100</f>
        <v>#DIV/0!</v>
      </c>
      <c r="P14" s="26"/>
      <c r="Q14" s="27"/>
      <c r="R14" s="28" t="e">
        <f>SUM(P14/C14)*100000</f>
        <v>#DIV/0!</v>
      </c>
      <c r="S14" s="29" t="e">
        <f>SUM(Q14/P14)*100</f>
        <v>#DIV/0!</v>
      </c>
      <c r="T14" s="26"/>
      <c r="U14" s="27"/>
      <c r="V14" s="28" t="e">
        <f>SUM(T14/C14)*100000</f>
        <v>#DIV/0!</v>
      </c>
      <c r="W14" s="30" t="e">
        <f>SUM(U14/T14)*100</f>
        <v>#DIV/0!</v>
      </c>
      <c r="X14" s="26"/>
      <c r="Y14" s="27"/>
      <c r="Z14" s="28" t="e">
        <f>SUM(X14/$C$14)*100000</f>
        <v>#DIV/0!</v>
      </c>
      <c r="AA14" s="30" t="e">
        <f>SUM(Y14/X14)*100</f>
        <v>#DIV/0!</v>
      </c>
      <c r="AB14" s="26"/>
      <c r="AC14" s="27"/>
      <c r="AD14" s="28" t="e">
        <f>SUM(AB14/$C$14)*100000</f>
        <v>#DIV/0!</v>
      </c>
      <c r="AE14" s="30" t="e">
        <f t="shared" ref="AE14:AE29" si="0">SUM(AC14/AB14)*100</f>
        <v>#DIV/0!</v>
      </c>
      <c r="AF14" s="26"/>
      <c r="AG14" s="27"/>
      <c r="AH14" s="28" t="e">
        <f>SUM(AF14/$C$14)*100000</f>
        <v>#DIV/0!</v>
      </c>
      <c r="AI14" s="30" t="e">
        <f t="shared" ref="AI14:AI40" si="1">SUM(AG14/AF14)*100</f>
        <v>#DIV/0!</v>
      </c>
      <c r="AJ14" s="26"/>
      <c r="AK14" s="27"/>
      <c r="AL14" s="28" t="e">
        <f>SUM(AJ14/$C$14)*100000</f>
        <v>#DIV/0!</v>
      </c>
      <c r="AM14" s="30" t="e">
        <f t="shared" ref="AM14:AM40" si="2">SUM(AK14/AJ14)*100</f>
        <v>#DIV/0!</v>
      </c>
      <c r="AN14" s="26"/>
      <c r="AO14" s="27"/>
      <c r="AP14" s="28" t="e">
        <f>SUM(AN14/$C$14)*100000</f>
        <v>#DIV/0!</v>
      </c>
      <c r="AQ14" s="30" t="e">
        <f t="shared" ref="AQ14:AQ40" si="3">SUM(AO14/AN14)*100</f>
        <v>#DIV/0!</v>
      </c>
      <c r="AR14" s="26"/>
      <c r="AS14" s="27"/>
      <c r="AT14" s="28" t="e">
        <f>SUM(AR14/$C$14)*100000</f>
        <v>#DIV/0!</v>
      </c>
      <c r="AU14" s="30" t="e">
        <f t="shared" ref="AU14:AU40" si="4">SUM(AS14/AR14)*100</f>
        <v>#DIV/0!</v>
      </c>
      <c r="AV14" s="26"/>
      <c r="AW14" s="27"/>
      <c r="AX14" s="28" t="e">
        <f>SUM(AV14/$C$14)*100000</f>
        <v>#DIV/0!</v>
      </c>
      <c r="AY14" s="30" t="e">
        <f t="shared" ref="AY14:AY40" si="5">SUM(AW14/AV14)*100</f>
        <v>#DIV/0!</v>
      </c>
      <c r="AZ14" s="26"/>
      <c r="BA14" s="27"/>
      <c r="BB14" s="28" t="e">
        <f>SUM(AZ14/$C$14)*100000</f>
        <v>#DIV/0!</v>
      </c>
      <c r="BC14" s="30" t="e">
        <f t="shared" ref="BC14:BC40" si="6">SUM(BA14/AZ14)*100</f>
        <v>#DIV/0!</v>
      </c>
      <c r="BD14" s="26"/>
      <c r="BE14" s="27"/>
      <c r="BF14" s="28" t="e">
        <f>SUM(BD14/$C$14)*100000</f>
        <v>#DIV/0!</v>
      </c>
      <c r="BG14" s="30" t="e">
        <f t="shared" ref="BG14:BG40" si="7">SUM(BE14/BD14)*100</f>
        <v>#DIV/0!</v>
      </c>
      <c r="BH14" s="26"/>
      <c r="BI14" s="27"/>
      <c r="BJ14" s="28" t="e">
        <f>SUM(BH14/$C$14)*100000</f>
        <v>#DIV/0!</v>
      </c>
      <c r="BK14" s="30" t="e">
        <f t="shared" ref="BK14:BK40" si="8">SUM(BI14/BH14)*100</f>
        <v>#DIV/0!</v>
      </c>
      <c r="BL14" s="26"/>
      <c r="BM14" s="27"/>
      <c r="BN14" s="28" t="e">
        <f>SUM(BL14/$C$14)*100000</f>
        <v>#DIV/0!</v>
      </c>
      <c r="BO14" s="30" t="e">
        <f t="shared" ref="BO14:BO40" si="9">SUM(BM14/BL14)*100</f>
        <v>#DIV/0!</v>
      </c>
      <c r="BP14" s="26"/>
      <c r="BQ14" s="27"/>
      <c r="BR14" s="28" t="e">
        <f>SUM(BP14/$C$14)*100000</f>
        <v>#DIV/0!</v>
      </c>
      <c r="BS14" s="30" t="e">
        <f t="shared" ref="BS14:BS40" si="10">SUM(BQ14/BP14)*100</f>
        <v>#DIV/0!</v>
      </c>
      <c r="BT14" s="26"/>
      <c r="BU14" s="27"/>
      <c r="BV14" s="28" t="e">
        <f>SUM(BT14/$C$14)*100000</f>
        <v>#DIV/0!</v>
      </c>
      <c r="BW14" s="30" t="e">
        <f t="shared" ref="BW14:BW40" si="11">SUM(BU14/BT14)*100</f>
        <v>#DIV/0!</v>
      </c>
      <c r="BX14" s="26"/>
      <c r="BY14" s="27"/>
      <c r="BZ14" s="28" t="e">
        <f>SUM(BX14/$C$14)*100000</f>
        <v>#DIV/0!</v>
      </c>
      <c r="CA14" s="30" t="e">
        <f t="shared" ref="CA14:CA40" si="12">SUM(BY14/BX14)*100</f>
        <v>#DIV/0!</v>
      </c>
      <c r="CB14" s="26"/>
      <c r="CC14" s="27"/>
      <c r="CD14" s="28" t="e">
        <f>SUM(CB14/$C$14)*100000</f>
        <v>#DIV/0!</v>
      </c>
      <c r="CE14" s="30" t="e">
        <f t="shared" ref="CE14:CE40" si="13">SUM(CC14/CB14)*100</f>
        <v>#DIV/0!</v>
      </c>
      <c r="CF14" s="26"/>
      <c r="CG14" s="27"/>
      <c r="CH14" s="28" t="e">
        <f>SUM(CF14/$C$14)*100000</f>
        <v>#DIV/0!</v>
      </c>
      <c r="CI14" s="30" t="e">
        <f t="shared" ref="CI14:CI40" si="14">SUM(CG14/CF14)*100</f>
        <v>#DIV/0!</v>
      </c>
      <c r="CJ14" s="26"/>
      <c r="CK14" s="27"/>
      <c r="CL14" s="28" t="e">
        <f>SUM(CJ14/$C$14)*100000</f>
        <v>#DIV/0!</v>
      </c>
      <c r="CM14" s="30" t="e">
        <f t="shared" ref="CM14:CM40" si="15">SUM(CK14/CJ14)*100</f>
        <v>#DIV/0!</v>
      </c>
      <c r="CN14" s="26"/>
      <c r="CO14" s="27"/>
      <c r="CP14" s="28" t="e">
        <f>SUM(CN14/$C$14)*100000</f>
        <v>#DIV/0!</v>
      </c>
      <c r="CQ14" s="30" t="e">
        <f t="shared" ref="CQ14:CQ40" si="16">SUM(CO14/CN14)*100</f>
        <v>#DIV/0!</v>
      </c>
      <c r="CR14" s="26"/>
      <c r="CS14" s="27"/>
      <c r="CT14" s="28" t="e">
        <f>SUM(CR14/$C$14)*100000</f>
        <v>#DIV/0!</v>
      </c>
      <c r="CU14" s="30" t="e">
        <f t="shared" ref="CU14:CU40" si="17">SUM(CS14/CR14)*100</f>
        <v>#DIV/0!</v>
      </c>
      <c r="CV14" s="26"/>
      <c r="CW14" s="27"/>
      <c r="CX14" s="28" t="e">
        <f>SUM(CV14/$C$14)*100000</f>
        <v>#DIV/0!</v>
      </c>
      <c r="CY14" s="30" t="e">
        <f t="shared" ref="CY14:CY40" si="18">SUM(CW14/CV14)*100</f>
        <v>#DIV/0!</v>
      </c>
      <c r="CZ14" s="26"/>
      <c r="DA14" s="27"/>
      <c r="DB14" s="28" t="e">
        <f>SUM(CZ14/$C$14)*100000</f>
        <v>#DIV/0!</v>
      </c>
      <c r="DC14" s="30" t="e">
        <f t="shared" ref="DC14:DC40" si="19">SUM(DA14/CZ14)*100</f>
        <v>#DIV/0!</v>
      </c>
      <c r="DD14" s="26"/>
      <c r="DE14" s="27"/>
      <c r="DF14" s="28" t="e">
        <f>SUM(DD14/$C$14)*100000</f>
        <v>#DIV/0!</v>
      </c>
      <c r="DG14" s="30" t="e">
        <f t="shared" ref="DG14:DG40" si="20">SUM(DE14/DD14)*100</f>
        <v>#DIV/0!</v>
      </c>
      <c r="DH14" s="26"/>
      <c r="DI14" s="27"/>
      <c r="DJ14" s="28" t="e">
        <f>SUM(DH14/$C$14)*100000</f>
        <v>#DIV/0!</v>
      </c>
      <c r="DK14" s="30" t="e">
        <f t="shared" ref="DK14:DK40" si="21">SUM(DI14/DH14)*100</f>
        <v>#DIV/0!</v>
      </c>
      <c r="DL14" s="26"/>
      <c r="DM14" s="27"/>
      <c r="DN14" s="28" t="e">
        <f>SUM(DL14/$C$14)*100000</f>
        <v>#DIV/0!</v>
      </c>
      <c r="DO14" s="30" t="e">
        <f t="shared" ref="DO14:DO40" si="22">SUM(DM14/DL14)*100</f>
        <v>#DIV/0!</v>
      </c>
      <c r="DP14" s="26"/>
      <c r="DQ14" s="27"/>
      <c r="DR14" s="28" t="e">
        <f>SUM(DP14/$C$14)*100000</f>
        <v>#DIV/0!</v>
      </c>
      <c r="DS14" s="30" t="e">
        <f t="shared" ref="DS14:DS40" si="23">SUM(DQ14/DP14)*100</f>
        <v>#DIV/0!</v>
      </c>
      <c r="DT14" s="26"/>
      <c r="DU14" s="27"/>
      <c r="DV14" s="28" t="e">
        <f>SUM(DT14/$C$14)*100000</f>
        <v>#DIV/0!</v>
      </c>
      <c r="DW14" s="30" t="e">
        <f t="shared" ref="DW14:DW40" si="24">SUM(DU14/DT14)*100</f>
        <v>#DIV/0!</v>
      </c>
      <c r="DX14" s="26"/>
      <c r="DY14" s="27"/>
      <c r="DZ14" s="28" t="e">
        <f>SUM(DX14/$C$14)*100000</f>
        <v>#DIV/0!</v>
      </c>
      <c r="EA14" s="30" t="e">
        <f t="shared" ref="EA14:EA40" si="25">SUM(DY14/DX14)*100</f>
        <v>#DIV/0!</v>
      </c>
      <c r="EB14" s="26"/>
      <c r="EC14" s="27"/>
      <c r="ED14" s="28" t="e">
        <f>SUM(EB14/$C$14)*100000</f>
        <v>#DIV/0!</v>
      </c>
      <c r="EE14" s="30" t="e">
        <f t="shared" ref="EE14:EE40" si="26">SUM(EC14/EB14)*100</f>
        <v>#DIV/0!</v>
      </c>
      <c r="EF14" s="26"/>
      <c r="EG14" s="27"/>
      <c r="EH14" s="28" t="e">
        <f>SUM(EF14/$C$14)*100000</f>
        <v>#DIV/0!</v>
      </c>
      <c r="EI14" s="30" t="e">
        <f t="shared" ref="EI14:EI40" si="27">SUM(EG14/EF14)*100</f>
        <v>#DIV/0!</v>
      </c>
      <c r="EJ14" s="26"/>
      <c r="EK14" s="27"/>
      <c r="EL14" s="28" t="e">
        <f>SUM(EJ14/$C$14)*100000</f>
        <v>#DIV/0!</v>
      </c>
      <c r="EM14" s="30" t="e">
        <f t="shared" ref="EM14:EM40" si="28">SUM(EK14/EJ14)*100</f>
        <v>#DIV/0!</v>
      </c>
      <c r="EN14" s="26"/>
      <c r="EO14" s="27"/>
      <c r="EP14" s="28" t="e">
        <f>SUM(EN14/$C$14)*100000</f>
        <v>#DIV/0!</v>
      </c>
      <c r="EQ14" s="30" t="e">
        <f t="shared" ref="EQ14:EQ40" si="29">SUM(EO14/EN14)*100</f>
        <v>#DIV/0!</v>
      </c>
      <c r="ER14" s="26"/>
      <c r="ES14" s="27"/>
      <c r="ET14" s="28" t="e">
        <f>SUM(ER14/$C$14)*100000</f>
        <v>#DIV/0!</v>
      </c>
      <c r="EU14" s="30" t="e">
        <f t="shared" ref="EU14:EU40" si="30">SUM(ES14/ER14)*100</f>
        <v>#DIV/0!</v>
      </c>
      <c r="EV14" s="26"/>
      <c r="EW14" s="27"/>
      <c r="EX14" s="28" t="e">
        <f>SUM(EV14/$C$14)*100000</f>
        <v>#DIV/0!</v>
      </c>
      <c r="EY14" s="30" t="e">
        <f t="shared" ref="EY14:EY40" si="31">SUM(EW14/EV14)*100</f>
        <v>#DIV/0!</v>
      </c>
      <c r="EZ14" s="26"/>
      <c r="FA14" s="27"/>
      <c r="FB14" s="28" t="e">
        <f>SUM(EZ14/$C$14)*100000</f>
        <v>#DIV/0!</v>
      </c>
      <c r="FC14" s="30" t="e">
        <f t="shared" ref="FC14:FC40" si="32">SUM(FA14/EZ14)*100</f>
        <v>#DIV/0!</v>
      </c>
      <c r="FD14" s="26"/>
      <c r="FE14" s="27"/>
      <c r="FF14" s="28" t="e">
        <f>SUM(FD14/$C$14)*100000</f>
        <v>#DIV/0!</v>
      </c>
      <c r="FG14" s="30" t="e">
        <f t="shared" ref="FG14:FG40" si="33">SUM(FE14/FD14)*100</f>
        <v>#DIV/0!</v>
      </c>
      <c r="FH14" s="26"/>
      <c r="FI14" s="27"/>
      <c r="FJ14" s="28" t="e">
        <f>SUM(FH14/$C$14)*100000</f>
        <v>#DIV/0!</v>
      </c>
      <c r="FK14" s="30" t="e">
        <f t="shared" ref="FK14:FK40" si="34">SUM(FI14/FH14)*100</f>
        <v>#DIV/0!</v>
      </c>
      <c r="FL14" s="26"/>
      <c r="FM14" s="27"/>
      <c r="FN14" s="28" t="e">
        <f>SUM(FL14/$C$14)*100000</f>
        <v>#DIV/0!</v>
      </c>
      <c r="FO14" s="30" t="e">
        <f t="shared" ref="FO14:FO40" si="35">SUM(FM14/FL14)*100</f>
        <v>#DIV/0!</v>
      </c>
      <c r="FP14" s="26"/>
      <c r="FQ14" s="27"/>
      <c r="FR14" s="28" t="e">
        <f>SUM(FP14/$C$14)*100000</f>
        <v>#DIV/0!</v>
      </c>
      <c r="FS14" s="30" t="e">
        <f t="shared" ref="FS14:FS40" si="36">SUM(FQ14/FP14)*100</f>
        <v>#DIV/0!</v>
      </c>
      <c r="FT14" s="26"/>
      <c r="FU14" s="27"/>
      <c r="FV14" s="28" t="e">
        <f>SUM(FT14/$C$14)*100000</f>
        <v>#DIV/0!</v>
      </c>
      <c r="FW14" s="30" t="e">
        <f t="shared" ref="FW14:FW40" si="37">SUM(FU14/FT14)*100</f>
        <v>#DIV/0!</v>
      </c>
      <c r="FX14" s="26"/>
      <c r="FY14" s="27"/>
      <c r="FZ14" s="28" t="e">
        <f>SUM(FX14/$C$14)*100000</f>
        <v>#DIV/0!</v>
      </c>
      <c r="GA14" s="30" t="e">
        <f t="shared" ref="GA14:GA40" si="38">SUM(FY14/FX14)*100</f>
        <v>#DIV/0!</v>
      </c>
      <c r="GB14" s="26"/>
      <c r="GC14" s="27"/>
      <c r="GD14" s="28" t="e">
        <f>SUM(GB14/$C$14)*100000</f>
        <v>#DIV/0!</v>
      </c>
      <c r="GE14" s="30" t="e">
        <f t="shared" ref="GE14:GE40" si="39">SUM(GC14/GB14)*100</f>
        <v>#DIV/0!</v>
      </c>
      <c r="GF14" s="26"/>
      <c r="GG14" s="27"/>
      <c r="GH14" s="28" t="e">
        <f>SUM(GF14/$C$14)*100000</f>
        <v>#DIV/0!</v>
      </c>
      <c r="GI14" s="30" t="e">
        <f t="shared" ref="GI14:GI40" si="40">SUM(GG14/GF14)*100</f>
        <v>#DIV/0!</v>
      </c>
      <c r="GJ14" s="26"/>
      <c r="GK14" s="27"/>
      <c r="GL14" s="28" t="e">
        <f>SUM(GJ14/$C$14)*100000</f>
        <v>#DIV/0!</v>
      </c>
      <c r="GM14" s="30" t="e">
        <f t="shared" ref="GM14:GM40" si="41">SUM(GK14/GJ14)*100</f>
        <v>#DIV/0!</v>
      </c>
      <c r="GN14" s="26"/>
      <c r="GO14" s="27"/>
      <c r="GP14" s="28" t="e">
        <f>SUM(GN14/$C$14)*100000</f>
        <v>#DIV/0!</v>
      </c>
      <c r="GQ14" s="30" t="e">
        <f t="shared" ref="GQ14:GQ40" si="42">SUM(GO14/GN14)*100</f>
        <v>#DIV/0!</v>
      </c>
      <c r="GR14" s="26"/>
      <c r="GS14" s="27"/>
      <c r="GT14" s="28" t="e">
        <f>SUM(GR14/$C$14)*100000</f>
        <v>#DIV/0!</v>
      </c>
      <c r="GU14" s="30" t="e">
        <f t="shared" ref="GU14:GU40" si="43">SUM(GS14/GR14)*100</f>
        <v>#DIV/0!</v>
      </c>
      <c r="GV14" s="26"/>
      <c r="GW14" s="27"/>
      <c r="GX14" s="28" t="e">
        <f>SUM(GV14/$C$14)*100000</f>
        <v>#DIV/0!</v>
      </c>
      <c r="GY14" s="30" t="e">
        <f t="shared" ref="GY14:GY40" si="44">SUM(GW14/GV14)*100</f>
        <v>#DIV/0!</v>
      </c>
      <c r="GZ14" s="26"/>
      <c r="HA14" s="27"/>
      <c r="HB14" s="28" t="e">
        <f>SUM(GZ14/$C$14)*100000</f>
        <v>#DIV/0!</v>
      </c>
      <c r="HC14" s="30" t="e">
        <f t="shared" ref="HC14:HC40" si="45">SUM(HA14/GZ14)*100</f>
        <v>#DIV/0!</v>
      </c>
      <c r="HD14" s="31">
        <f>D14+H14+L14+P14+T14+X14+AB14+AF14+AJ14+AN14+AR14+AV14+AZ14+BD14+BH14+BL14+BP14+BT14+BX14+CB14+CF14+CJ14+CN14+CR14+CV14+CZ14+DD14+DH14+DL14+DP14+DT14+DX14+EB14+EF14+EJ14+EN14+ER14+EV14+EZ14+FD14+FH14+FL14+FP14+FT14+FX14+GB14+GF14+GJ14+GN14+GR14+GV14+GZ14</f>
        <v>0</v>
      </c>
      <c r="HE14" s="31">
        <f>E14+I14+M14+Q14+U14+Y14+AC14+AG14+AK14+AO14+AS14+AW14+BA14+BE14+BI14+BM14+BQ14+BU14+BY14+CC14+CG14+CK14+CO14+CS14+CW14+DA14+DE14+DI14+DM14+DQ14+DU14+DY14+EC14+EG14+EK14+EO14+ES14+EW14+FA14+FE14+FI14+FM14+FQ14+FU14+FY14+GC14+GG14+GK14+GO14+GS14+GW14+HA14</f>
        <v>0</v>
      </c>
      <c r="HF14" s="28" t="e">
        <f t="shared" ref="HF14:HF40" si="46">SUM(HD14/C14)*100000</f>
        <v>#DIV/0!</v>
      </c>
      <c r="HG14" s="29" t="e">
        <f>SUM(HE14/HD14)*100</f>
        <v>#DIV/0!</v>
      </c>
    </row>
    <row r="15" spans="1:215" s="216" customFormat="1" ht="25" customHeight="1">
      <c r="A15" s="23"/>
      <c r="B15" s="24"/>
      <c r="C15" s="25"/>
      <c r="D15" s="26"/>
      <c r="E15" s="27"/>
      <c r="F15" s="28" t="e">
        <f t="shared" ref="F15:F39" si="47">SUM(D15/C15)*100000</f>
        <v>#DIV/0!</v>
      </c>
      <c r="G15" s="29" t="e">
        <f t="shared" ref="G15:G35" si="48">SUM(E15/D15)*100</f>
        <v>#DIV/0!</v>
      </c>
      <c r="H15" s="26"/>
      <c r="I15" s="27"/>
      <c r="J15" s="28" t="e">
        <f t="shared" ref="J15:J39" si="49">SUM(H15/C15)*100000</f>
        <v>#DIV/0!</v>
      </c>
      <c r="K15" s="29" t="e">
        <f t="shared" ref="K15:K40" si="50">SUM(I15/H15)*100</f>
        <v>#DIV/0!</v>
      </c>
      <c r="L15" s="26"/>
      <c r="M15" s="27"/>
      <c r="N15" s="28" t="e">
        <f t="shared" ref="N15:N39" si="51">SUM(L15/C15)*100000</f>
        <v>#DIV/0!</v>
      </c>
      <c r="O15" s="29" t="e">
        <f t="shared" ref="O15:O40" si="52">SUM(M15/L15)*100</f>
        <v>#DIV/0!</v>
      </c>
      <c r="P15" s="26"/>
      <c r="Q15" s="27"/>
      <c r="R15" s="28" t="e">
        <f t="shared" ref="R15:R39" si="53">SUM(P15/C15)*100000</f>
        <v>#DIV/0!</v>
      </c>
      <c r="S15" s="29" t="e">
        <f t="shared" ref="S15:S40" si="54">SUM(Q15/P15)*100</f>
        <v>#DIV/0!</v>
      </c>
      <c r="T15" s="26"/>
      <c r="U15" s="27"/>
      <c r="V15" s="28" t="e">
        <f t="shared" ref="V15:V39" si="55">SUM(T15/C15)*100000</f>
        <v>#DIV/0!</v>
      </c>
      <c r="W15" s="30" t="e">
        <f t="shared" ref="W15:W40" si="56">SUM(U15/T15)*100</f>
        <v>#DIV/0!</v>
      </c>
      <c r="X15" s="26"/>
      <c r="Y15" s="27"/>
      <c r="Z15" s="28" t="e">
        <f>SUM(X15/$C$15)*100000</f>
        <v>#DIV/0!</v>
      </c>
      <c r="AA15" s="30" t="e">
        <f t="shared" ref="AA15:AA40" si="57">SUM(Y15/X15)*100</f>
        <v>#DIV/0!</v>
      </c>
      <c r="AB15" s="26"/>
      <c r="AC15" s="27"/>
      <c r="AD15" s="28" t="e">
        <f>SUM(AB15/$C$15)*100000</f>
        <v>#DIV/0!</v>
      </c>
      <c r="AE15" s="30" t="e">
        <f t="shared" si="0"/>
        <v>#DIV/0!</v>
      </c>
      <c r="AF15" s="26"/>
      <c r="AG15" s="27"/>
      <c r="AH15" s="28" t="e">
        <f>SUM(AF15/$C$15)*100000</f>
        <v>#DIV/0!</v>
      </c>
      <c r="AI15" s="30" t="e">
        <f t="shared" si="1"/>
        <v>#DIV/0!</v>
      </c>
      <c r="AJ15" s="26"/>
      <c r="AK15" s="27"/>
      <c r="AL15" s="28" t="e">
        <f>SUM(AJ15/$C$15)*100000</f>
        <v>#DIV/0!</v>
      </c>
      <c r="AM15" s="30" t="e">
        <f t="shared" si="2"/>
        <v>#DIV/0!</v>
      </c>
      <c r="AN15" s="26"/>
      <c r="AO15" s="27"/>
      <c r="AP15" s="28" t="e">
        <f>SUM(AN15/$C$15)*100000</f>
        <v>#DIV/0!</v>
      </c>
      <c r="AQ15" s="30" t="e">
        <f t="shared" si="3"/>
        <v>#DIV/0!</v>
      </c>
      <c r="AR15" s="26"/>
      <c r="AS15" s="27"/>
      <c r="AT15" s="28" t="e">
        <f>SUM(AR15/$C$15)*100000</f>
        <v>#DIV/0!</v>
      </c>
      <c r="AU15" s="30" t="e">
        <f t="shared" si="4"/>
        <v>#DIV/0!</v>
      </c>
      <c r="AV15" s="26"/>
      <c r="AW15" s="27"/>
      <c r="AX15" s="28" t="e">
        <f>SUM(AV15/$C$15)*100000</f>
        <v>#DIV/0!</v>
      </c>
      <c r="AY15" s="30" t="e">
        <f t="shared" si="5"/>
        <v>#DIV/0!</v>
      </c>
      <c r="AZ15" s="26"/>
      <c r="BA15" s="27"/>
      <c r="BB15" s="28" t="e">
        <f>SUM(AZ15/$C$15)*100000</f>
        <v>#DIV/0!</v>
      </c>
      <c r="BC15" s="30" t="e">
        <f t="shared" si="6"/>
        <v>#DIV/0!</v>
      </c>
      <c r="BD15" s="26"/>
      <c r="BE15" s="27"/>
      <c r="BF15" s="28" t="e">
        <f>SUM(BD15/$C$15)*100000</f>
        <v>#DIV/0!</v>
      </c>
      <c r="BG15" s="30" t="e">
        <f t="shared" si="7"/>
        <v>#DIV/0!</v>
      </c>
      <c r="BH15" s="26"/>
      <c r="BI15" s="27"/>
      <c r="BJ15" s="28" t="e">
        <f>SUM(BH15/$C$15)*100000</f>
        <v>#DIV/0!</v>
      </c>
      <c r="BK15" s="30" t="e">
        <f t="shared" si="8"/>
        <v>#DIV/0!</v>
      </c>
      <c r="BL15" s="26"/>
      <c r="BM15" s="27"/>
      <c r="BN15" s="28" t="e">
        <f>SUM(BL15/$C$15)*100000</f>
        <v>#DIV/0!</v>
      </c>
      <c r="BO15" s="30" t="e">
        <f t="shared" si="9"/>
        <v>#DIV/0!</v>
      </c>
      <c r="BP15" s="26"/>
      <c r="BQ15" s="27"/>
      <c r="BR15" s="28" t="e">
        <f>SUM(BP15/$C$15)*100000</f>
        <v>#DIV/0!</v>
      </c>
      <c r="BS15" s="30" t="e">
        <f t="shared" si="10"/>
        <v>#DIV/0!</v>
      </c>
      <c r="BT15" s="26"/>
      <c r="BU15" s="27"/>
      <c r="BV15" s="28" t="e">
        <f>SUM(BT15/$C$15)*100000</f>
        <v>#DIV/0!</v>
      </c>
      <c r="BW15" s="30" t="e">
        <f t="shared" si="11"/>
        <v>#DIV/0!</v>
      </c>
      <c r="BX15" s="26"/>
      <c r="BY15" s="27"/>
      <c r="BZ15" s="28" t="e">
        <f>SUM(BX15/$C$15)*100000</f>
        <v>#DIV/0!</v>
      </c>
      <c r="CA15" s="30" t="e">
        <f t="shared" si="12"/>
        <v>#DIV/0!</v>
      </c>
      <c r="CB15" s="26"/>
      <c r="CC15" s="27"/>
      <c r="CD15" s="28" t="e">
        <f>SUM(CB15/$C$15)*100000</f>
        <v>#DIV/0!</v>
      </c>
      <c r="CE15" s="30" t="e">
        <f t="shared" si="13"/>
        <v>#DIV/0!</v>
      </c>
      <c r="CF15" s="26"/>
      <c r="CG15" s="27"/>
      <c r="CH15" s="28" t="e">
        <f>SUM(CF15/$C$15)*100000</f>
        <v>#DIV/0!</v>
      </c>
      <c r="CI15" s="30" t="e">
        <f t="shared" si="14"/>
        <v>#DIV/0!</v>
      </c>
      <c r="CJ15" s="26"/>
      <c r="CK15" s="27"/>
      <c r="CL15" s="28" t="e">
        <f>SUM(CJ15/$C$15)*100000</f>
        <v>#DIV/0!</v>
      </c>
      <c r="CM15" s="30" t="e">
        <f t="shared" si="15"/>
        <v>#DIV/0!</v>
      </c>
      <c r="CN15" s="26"/>
      <c r="CO15" s="27"/>
      <c r="CP15" s="28" t="e">
        <f>SUM(CN15/$C$15)*100000</f>
        <v>#DIV/0!</v>
      </c>
      <c r="CQ15" s="30" t="e">
        <f t="shared" si="16"/>
        <v>#DIV/0!</v>
      </c>
      <c r="CR15" s="26"/>
      <c r="CS15" s="27"/>
      <c r="CT15" s="28" t="e">
        <f>SUM(CR15/$C$15)*100000</f>
        <v>#DIV/0!</v>
      </c>
      <c r="CU15" s="30" t="e">
        <f t="shared" si="17"/>
        <v>#DIV/0!</v>
      </c>
      <c r="CV15" s="26"/>
      <c r="CW15" s="27"/>
      <c r="CX15" s="28" t="e">
        <f>SUM(CV15/$C$15)*100000</f>
        <v>#DIV/0!</v>
      </c>
      <c r="CY15" s="30" t="e">
        <f t="shared" si="18"/>
        <v>#DIV/0!</v>
      </c>
      <c r="CZ15" s="26"/>
      <c r="DA15" s="27"/>
      <c r="DB15" s="28" t="e">
        <f>SUM(CZ15/$C$15)*100000</f>
        <v>#DIV/0!</v>
      </c>
      <c r="DC15" s="30" t="e">
        <f t="shared" si="19"/>
        <v>#DIV/0!</v>
      </c>
      <c r="DD15" s="26"/>
      <c r="DE15" s="27"/>
      <c r="DF15" s="28" t="e">
        <f>SUM(DD15/$C$15)*100000</f>
        <v>#DIV/0!</v>
      </c>
      <c r="DG15" s="30" t="e">
        <f t="shared" si="20"/>
        <v>#DIV/0!</v>
      </c>
      <c r="DH15" s="26"/>
      <c r="DI15" s="27"/>
      <c r="DJ15" s="28" t="e">
        <f>SUM(DH15/$C$15)*100000</f>
        <v>#DIV/0!</v>
      </c>
      <c r="DK15" s="30" t="e">
        <f t="shared" si="21"/>
        <v>#DIV/0!</v>
      </c>
      <c r="DL15" s="26"/>
      <c r="DM15" s="27"/>
      <c r="DN15" s="28" t="e">
        <f>SUM(DL15/$C$15)*100000</f>
        <v>#DIV/0!</v>
      </c>
      <c r="DO15" s="30" t="e">
        <f t="shared" si="22"/>
        <v>#DIV/0!</v>
      </c>
      <c r="DP15" s="26"/>
      <c r="DQ15" s="27"/>
      <c r="DR15" s="28" t="e">
        <f>SUM(DP15/$C$15)*100000</f>
        <v>#DIV/0!</v>
      </c>
      <c r="DS15" s="30" t="e">
        <f t="shared" si="23"/>
        <v>#DIV/0!</v>
      </c>
      <c r="DT15" s="26"/>
      <c r="DU15" s="27"/>
      <c r="DV15" s="28" t="e">
        <f>SUM(DT15/$C$15)*100000</f>
        <v>#DIV/0!</v>
      </c>
      <c r="DW15" s="30" t="e">
        <f t="shared" si="24"/>
        <v>#DIV/0!</v>
      </c>
      <c r="DX15" s="26"/>
      <c r="DY15" s="27"/>
      <c r="DZ15" s="28" t="e">
        <f>SUM(DX15/$C$15)*100000</f>
        <v>#DIV/0!</v>
      </c>
      <c r="EA15" s="30" t="e">
        <f t="shared" si="25"/>
        <v>#DIV/0!</v>
      </c>
      <c r="EB15" s="26"/>
      <c r="EC15" s="27"/>
      <c r="ED15" s="28" t="e">
        <f>SUM(EB15/$C$15)*100000</f>
        <v>#DIV/0!</v>
      </c>
      <c r="EE15" s="30" t="e">
        <f t="shared" si="26"/>
        <v>#DIV/0!</v>
      </c>
      <c r="EF15" s="26"/>
      <c r="EG15" s="27"/>
      <c r="EH15" s="28" t="e">
        <f>SUM(EF15/$C$15)*100000</f>
        <v>#DIV/0!</v>
      </c>
      <c r="EI15" s="30" t="e">
        <f t="shared" si="27"/>
        <v>#DIV/0!</v>
      </c>
      <c r="EJ15" s="26"/>
      <c r="EK15" s="27"/>
      <c r="EL15" s="28" t="e">
        <f>SUM(EJ15/$C$15)*100000</f>
        <v>#DIV/0!</v>
      </c>
      <c r="EM15" s="30" t="e">
        <f t="shared" si="28"/>
        <v>#DIV/0!</v>
      </c>
      <c r="EN15" s="26"/>
      <c r="EO15" s="27"/>
      <c r="EP15" s="28" t="e">
        <f>SUM(EN15/$C$15)*100000</f>
        <v>#DIV/0!</v>
      </c>
      <c r="EQ15" s="30" t="e">
        <f t="shared" si="29"/>
        <v>#DIV/0!</v>
      </c>
      <c r="ER15" s="26"/>
      <c r="ES15" s="27"/>
      <c r="ET15" s="28" t="e">
        <f>SUM(ER15/$C$15)*100000</f>
        <v>#DIV/0!</v>
      </c>
      <c r="EU15" s="30" t="e">
        <f t="shared" si="30"/>
        <v>#DIV/0!</v>
      </c>
      <c r="EV15" s="26"/>
      <c r="EW15" s="27"/>
      <c r="EX15" s="28" t="e">
        <f>SUM(EV15/$C$15)*100000</f>
        <v>#DIV/0!</v>
      </c>
      <c r="EY15" s="30" t="e">
        <f t="shared" si="31"/>
        <v>#DIV/0!</v>
      </c>
      <c r="EZ15" s="26"/>
      <c r="FA15" s="27"/>
      <c r="FB15" s="28" t="e">
        <f>SUM(EZ15/$C$15)*100000</f>
        <v>#DIV/0!</v>
      </c>
      <c r="FC15" s="30" t="e">
        <f t="shared" si="32"/>
        <v>#DIV/0!</v>
      </c>
      <c r="FD15" s="26"/>
      <c r="FE15" s="27"/>
      <c r="FF15" s="28" t="e">
        <f>SUM(FD15/$C$15)*100000</f>
        <v>#DIV/0!</v>
      </c>
      <c r="FG15" s="30" t="e">
        <f t="shared" si="33"/>
        <v>#DIV/0!</v>
      </c>
      <c r="FH15" s="26"/>
      <c r="FI15" s="27"/>
      <c r="FJ15" s="28" t="e">
        <f>SUM(FH15/$C$15)*100000</f>
        <v>#DIV/0!</v>
      </c>
      <c r="FK15" s="30" t="e">
        <f t="shared" si="34"/>
        <v>#DIV/0!</v>
      </c>
      <c r="FL15" s="26"/>
      <c r="FM15" s="27"/>
      <c r="FN15" s="28" t="e">
        <f>SUM(FL15/$C$15)*100000</f>
        <v>#DIV/0!</v>
      </c>
      <c r="FO15" s="30" t="e">
        <f t="shared" si="35"/>
        <v>#DIV/0!</v>
      </c>
      <c r="FP15" s="26"/>
      <c r="FQ15" s="27"/>
      <c r="FR15" s="28" t="e">
        <f>SUM(FP15/$C$15)*100000</f>
        <v>#DIV/0!</v>
      </c>
      <c r="FS15" s="30" t="e">
        <f t="shared" si="36"/>
        <v>#DIV/0!</v>
      </c>
      <c r="FT15" s="26"/>
      <c r="FU15" s="27"/>
      <c r="FV15" s="28" t="e">
        <f>SUM(FT15/$C$15)*100000</f>
        <v>#DIV/0!</v>
      </c>
      <c r="FW15" s="30" t="e">
        <f t="shared" si="37"/>
        <v>#DIV/0!</v>
      </c>
      <c r="FX15" s="26"/>
      <c r="FY15" s="27"/>
      <c r="FZ15" s="28" t="e">
        <f>SUM(FX15/$C$15)*100000</f>
        <v>#DIV/0!</v>
      </c>
      <c r="GA15" s="30" t="e">
        <f t="shared" si="38"/>
        <v>#DIV/0!</v>
      </c>
      <c r="GB15" s="26"/>
      <c r="GC15" s="27"/>
      <c r="GD15" s="28" t="e">
        <f>SUM(GB15/$C$15)*100000</f>
        <v>#DIV/0!</v>
      </c>
      <c r="GE15" s="30" t="e">
        <f t="shared" si="39"/>
        <v>#DIV/0!</v>
      </c>
      <c r="GF15" s="26"/>
      <c r="GG15" s="27"/>
      <c r="GH15" s="28" t="e">
        <f>SUM(GF15/$C$15)*100000</f>
        <v>#DIV/0!</v>
      </c>
      <c r="GI15" s="30" t="e">
        <f t="shared" si="40"/>
        <v>#DIV/0!</v>
      </c>
      <c r="GJ15" s="26"/>
      <c r="GK15" s="27"/>
      <c r="GL15" s="28" t="e">
        <f>SUM(GJ15/$C$15)*100000</f>
        <v>#DIV/0!</v>
      </c>
      <c r="GM15" s="30" t="e">
        <f t="shared" si="41"/>
        <v>#DIV/0!</v>
      </c>
      <c r="GN15" s="26"/>
      <c r="GO15" s="27"/>
      <c r="GP15" s="28" t="e">
        <f>SUM(GN15/$C$15)*100000</f>
        <v>#DIV/0!</v>
      </c>
      <c r="GQ15" s="30" t="e">
        <f t="shared" si="42"/>
        <v>#DIV/0!</v>
      </c>
      <c r="GR15" s="26"/>
      <c r="GS15" s="27"/>
      <c r="GT15" s="28" t="e">
        <f>SUM(GR15/$C$15)*100000</f>
        <v>#DIV/0!</v>
      </c>
      <c r="GU15" s="30" t="e">
        <f t="shared" si="43"/>
        <v>#DIV/0!</v>
      </c>
      <c r="GV15" s="26"/>
      <c r="GW15" s="27"/>
      <c r="GX15" s="28" t="e">
        <f>SUM(GV15/$C$15)*100000</f>
        <v>#DIV/0!</v>
      </c>
      <c r="GY15" s="30" t="e">
        <f t="shared" si="44"/>
        <v>#DIV/0!</v>
      </c>
      <c r="GZ15" s="26"/>
      <c r="HA15" s="27"/>
      <c r="HB15" s="28" t="e">
        <f>SUM(GZ15/$C$15)*100000</f>
        <v>#DIV/0!</v>
      </c>
      <c r="HC15" s="30" t="e">
        <f t="shared" si="45"/>
        <v>#DIV/0!</v>
      </c>
      <c r="HD15" s="31">
        <f>D15+H15+L15+P15+T15+X15+AB15+AF15+AJ15+AN15+AR15+AV15+AZ15+BD15+BH15+BL15+BP15+BT15+BX15+CB15+CF15+CJ15+CN15+CR15+CV15+CZ15+DD15+DH15+DL15+DP15+DT15+DX15+EB15+EF15+EJ15+EN15+ER15+EV15+EZ15+FD15+FH15+FL15+FP15+FT15+FX15+GB15+GF15+GJ15+GN15+GR15+GV15+GZ15</f>
        <v>0</v>
      </c>
      <c r="HE15" s="31">
        <f t="shared" ref="HE15:HE40" si="58">E15+I15+M15+Q15+U15+Y15+AC15+AG15+AK15+AO15+AS15+AW15+BA15+BE15+BI15+BM15+BQ15+BU15+BY15+CC15+CG15+CK15+CO15+CS15+CW15+DA15+DE15+DI15+DM15+DQ15+DU15+DY15+EC15+EG15+EK15+EO15+ES15+EW15+FA15+FE15+FI15+FM15+FQ15+FU15+FY15+GC15+GG15+GK15+GO15+GS15+GW15+HA15</f>
        <v>0</v>
      </c>
      <c r="HF15" s="28" t="e">
        <f t="shared" si="46"/>
        <v>#DIV/0!</v>
      </c>
      <c r="HG15" s="29" t="e">
        <f t="shared" ref="HG15:HG40" si="59">SUM(HE15/HD15)*100</f>
        <v>#DIV/0!</v>
      </c>
    </row>
    <row r="16" spans="1:215" s="216" customFormat="1" ht="25" customHeight="1">
      <c r="A16" s="23"/>
      <c r="B16" s="24"/>
      <c r="C16" s="25"/>
      <c r="D16" s="26"/>
      <c r="E16" s="27"/>
      <c r="F16" s="28" t="e">
        <f t="shared" si="47"/>
        <v>#DIV/0!</v>
      </c>
      <c r="G16" s="29" t="e">
        <f t="shared" si="48"/>
        <v>#DIV/0!</v>
      </c>
      <c r="H16" s="26"/>
      <c r="I16" s="27"/>
      <c r="J16" s="28" t="e">
        <f t="shared" si="49"/>
        <v>#DIV/0!</v>
      </c>
      <c r="K16" s="29" t="e">
        <f t="shared" si="50"/>
        <v>#DIV/0!</v>
      </c>
      <c r="L16" s="26"/>
      <c r="M16" s="27"/>
      <c r="N16" s="28" t="e">
        <f t="shared" si="51"/>
        <v>#DIV/0!</v>
      </c>
      <c r="O16" s="29" t="e">
        <f t="shared" si="52"/>
        <v>#DIV/0!</v>
      </c>
      <c r="P16" s="26"/>
      <c r="Q16" s="27"/>
      <c r="R16" s="28" t="e">
        <f t="shared" si="53"/>
        <v>#DIV/0!</v>
      </c>
      <c r="S16" s="29" t="e">
        <f t="shared" si="54"/>
        <v>#DIV/0!</v>
      </c>
      <c r="T16" s="26"/>
      <c r="U16" s="27"/>
      <c r="V16" s="28" t="e">
        <f t="shared" si="55"/>
        <v>#DIV/0!</v>
      </c>
      <c r="W16" s="30" t="e">
        <f t="shared" si="56"/>
        <v>#DIV/0!</v>
      </c>
      <c r="X16" s="26"/>
      <c r="Y16" s="27"/>
      <c r="Z16" s="28" t="e">
        <f>SUM(X16/$C$16)*100000</f>
        <v>#DIV/0!</v>
      </c>
      <c r="AA16" s="30" t="e">
        <f t="shared" si="57"/>
        <v>#DIV/0!</v>
      </c>
      <c r="AB16" s="26"/>
      <c r="AC16" s="27"/>
      <c r="AD16" s="28" t="e">
        <f>SUM(AB16/$C$16)*100000</f>
        <v>#DIV/0!</v>
      </c>
      <c r="AE16" s="30" t="e">
        <f t="shared" si="0"/>
        <v>#DIV/0!</v>
      </c>
      <c r="AF16" s="26"/>
      <c r="AG16" s="27"/>
      <c r="AH16" s="28" t="e">
        <f>SUM(AF16/$C$16)*100000</f>
        <v>#DIV/0!</v>
      </c>
      <c r="AI16" s="30" t="e">
        <f t="shared" si="1"/>
        <v>#DIV/0!</v>
      </c>
      <c r="AJ16" s="26"/>
      <c r="AK16" s="27"/>
      <c r="AL16" s="28" t="e">
        <f>SUM(AJ16/$C$16)*100000</f>
        <v>#DIV/0!</v>
      </c>
      <c r="AM16" s="30" t="e">
        <f t="shared" si="2"/>
        <v>#DIV/0!</v>
      </c>
      <c r="AN16" s="26"/>
      <c r="AO16" s="27"/>
      <c r="AP16" s="28" t="e">
        <f>SUM(AN16/$C$16)*100000</f>
        <v>#DIV/0!</v>
      </c>
      <c r="AQ16" s="30" t="e">
        <f t="shared" si="3"/>
        <v>#DIV/0!</v>
      </c>
      <c r="AR16" s="26"/>
      <c r="AS16" s="27"/>
      <c r="AT16" s="28" t="e">
        <f>SUM(AR16/$C$16)*100000</f>
        <v>#DIV/0!</v>
      </c>
      <c r="AU16" s="30" t="e">
        <f t="shared" si="4"/>
        <v>#DIV/0!</v>
      </c>
      <c r="AV16" s="26"/>
      <c r="AW16" s="27"/>
      <c r="AX16" s="28" t="e">
        <f>SUM(AV16/$C$16)*100000</f>
        <v>#DIV/0!</v>
      </c>
      <c r="AY16" s="30" t="e">
        <f t="shared" si="5"/>
        <v>#DIV/0!</v>
      </c>
      <c r="AZ16" s="26"/>
      <c r="BA16" s="27"/>
      <c r="BB16" s="28" t="e">
        <f>SUM(AZ16/$C$16)*100000</f>
        <v>#DIV/0!</v>
      </c>
      <c r="BC16" s="30" t="e">
        <f t="shared" si="6"/>
        <v>#DIV/0!</v>
      </c>
      <c r="BD16" s="26"/>
      <c r="BE16" s="27"/>
      <c r="BF16" s="28" t="e">
        <f>SUM(BD16/$C$16)*100000</f>
        <v>#DIV/0!</v>
      </c>
      <c r="BG16" s="30" t="e">
        <f t="shared" si="7"/>
        <v>#DIV/0!</v>
      </c>
      <c r="BH16" s="26"/>
      <c r="BI16" s="27"/>
      <c r="BJ16" s="28" t="e">
        <f>SUM(BH16/$C$16)*100000</f>
        <v>#DIV/0!</v>
      </c>
      <c r="BK16" s="30" t="e">
        <f t="shared" si="8"/>
        <v>#DIV/0!</v>
      </c>
      <c r="BL16" s="26"/>
      <c r="BM16" s="27"/>
      <c r="BN16" s="28" t="e">
        <f>SUM(BL16/$C$16)*100000</f>
        <v>#DIV/0!</v>
      </c>
      <c r="BO16" s="30" t="e">
        <f t="shared" si="9"/>
        <v>#DIV/0!</v>
      </c>
      <c r="BP16" s="26"/>
      <c r="BQ16" s="27"/>
      <c r="BR16" s="28" t="e">
        <f>SUM(BP16/$C$16)*100000</f>
        <v>#DIV/0!</v>
      </c>
      <c r="BS16" s="30" t="e">
        <f t="shared" si="10"/>
        <v>#DIV/0!</v>
      </c>
      <c r="BT16" s="26"/>
      <c r="BU16" s="27"/>
      <c r="BV16" s="28" t="e">
        <f>SUM(BT16/$C$16)*100000</f>
        <v>#DIV/0!</v>
      </c>
      <c r="BW16" s="30" t="e">
        <f t="shared" si="11"/>
        <v>#DIV/0!</v>
      </c>
      <c r="BX16" s="26"/>
      <c r="BY16" s="27"/>
      <c r="BZ16" s="28" t="e">
        <f>SUM(BX16/$C$16)*100000</f>
        <v>#DIV/0!</v>
      </c>
      <c r="CA16" s="30" t="e">
        <f t="shared" si="12"/>
        <v>#DIV/0!</v>
      </c>
      <c r="CB16" s="26"/>
      <c r="CC16" s="27"/>
      <c r="CD16" s="28" t="e">
        <f>SUM(CB16/$C$16)*100000</f>
        <v>#DIV/0!</v>
      </c>
      <c r="CE16" s="30" t="e">
        <f t="shared" si="13"/>
        <v>#DIV/0!</v>
      </c>
      <c r="CF16" s="26"/>
      <c r="CG16" s="27"/>
      <c r="CH16" s="28" t="e">
        <f>SUM(CF16/$C$16)*100000</f>
        <v>#DIV/0!</v>
      </c>
      <c r="CI16" s="30" t="e">
        <f t="shared" si="14"/>
        <v>#DIV/0!</v>
      </c>
      <c r="CJ16" s="26"/>
      <c r="CK16" s="27"/>
      <c r="CL16" s="28" t="e">
        <f>SUM(CJ16/$C$16)*100000</f>
        <v>#DIV/0!</v>
      </c>
      <c r="CM16" s="30" t="e">
        <f t="shared" si="15"/>
        <v>#DIV/0!</v>
      </c>
      <c r="CN16" s="26"/>
      <c r="CO16" s="27"/>
      <c r="CP16" s="28" t="e">
        <f>SUM(CN16/$C$16)*100000</f>
        <v>#DIV/0!</v>
      </c>
      <c r="CQ16" s="30" t="e">
        <f t="shared" si="16"/>
        <v>#DIV/0!</v>
      </c>
      <c r="CR16" s="26"/>
      <c r="CS16" s="27"/>
      <c r="CT16" s="28" t="e">
        <f>SUM(CR16/$C$16)*100000</f>
        <v>#DIV/0!</v>
      </c>
      <c r="CU16" s="30" t="e">
        <f t="shared" si="17"/>
        <v>#DIV/0!</v>
      </c>
      <c r="CV16" s="26"/>
      <c r="CW16" s="27"/>
      <c r="CX16" s="28" t="e">
        <f>SUM(CV16/$C$16)*100000</f>
        <v>#DIV/0!</v>
      </c>
      <c r="CY16" s="30" t="e">
        <f t="shared" si="18"/>
        <v>#DIV/0!</v>
      </c>
      <c r="CZ16" s="26"/>
      <c r="DA16" s="27"/>
      <c r="DB16" s="28" t="e">
        <f>SUM(CZ16/$C$16)*100000</f>
        <v>#DIV/0!</v>
      </c>
      <c r="DC16" s="30" t="e">
        <f t="shared" si="19"/>
        <v>#DIV/0!</v>
      </c>
      <c r="DD16" s="26"/>
      <c r="DE16" s="27"/>
      <c r="DF16" s="28" t="e">
        <f>SUM(DD16/$C$16)*100000</f>
        <v>#DIV/0!</v>
      </c>
      <c r="DG16" s="30" t="e">
        <f t="shared" si="20"/>
        <v>#DIV/0!</v>
      </c>
      <c r="DH16" s="26"/>
      <c r="DI16" s="27"/>
      <c r="DJ16" s="28" t="e">
        <f>SUM(DH16/$C$16)*100000</f>
        <v>#DIV/0!</v>
      </c>
      <c r="DK16" s="30" t="e">
        <f t="shared" si="21"/>
        <v>#DIV/0!</v>
      </c>
      <c r="DL16" s="26"/>
      <c r="DM16" s="27"/>
      <c r="DN16" s="28" t="e">
        <f>SUM(DL16/$C$16)*100000</f>
        <v>#DIV/0!</v>
      </c>
      <c r="DO16" s="30" t="e">
        <f t="shared" si="22"/>
        <v>#DIV/0!</v>
      </c>
      <c r="DP16" s="26"/>
      <c r="DQ16" s="27"/>
      <c r="DR16" s="28" t="e">
        <f>SUM(DP16/$C$16)*100000</f>
        <v>#DIV/0!</v>
      </c>
      <c r="DS16" s="30" t="e">
        <f t="shared" si="23"/>
        <v>#DIV/0!</v>
      </c>
      <c r="DT16" s="26"/>
      <c r="DU16" s="27"/>
      <c r="DV16" s="28" t="e">
        <f>SUM(DT16/$C$16)*100000</f>
        <v>#DIV/0!</v>
      </c>
      <c r="DW16" s="30" t="e">
        <f t="shared" si="24"/>
        <v>#DIV/0!</v>
      </c>
      <c r="DX16" s="26"/>
      <c r="DY16" s="27"/>
      <c r="DZ16" s="28" t="e">
        <f>SUM(DX16/$C$16)*100000</f>
        <v>#DIV/0!</v>
      </c>
      <c r="EA16" s="30" t="e">
        <f t="shared" si="25"/>
        <v>#DIV/0!</v>
      </c>
      <c r="EB16" s="26"/>
      <c r="EC16" s="27"/>
      <c r="ED16" s="28" t="e">
        <f>SUM(EB16/$C$16)*100000</f>
        <v>#DIV/0!</v>
      </c>
      <c r="EE16" s="30" t="e">
        <f t="shared" si="26"/>
        <v>#DIV/0!</v>
      </c>
      <c r="EF16" s="26"/>
      <c r="EG16" s="27"/>
      <c r="EH16" s="28" t="e">
        <f>SUM(EF16/$C$16)*100000</f>
        <v>#DIV/0!</v>
      </c>
      <c r="EI16" s="30" t="e">
        <f t="shared" si="27"/>
        <v>#DIV/0!</v>
      </c>
      <c r="EJ16" s="26"/>
      <c r="EK16" s="27"/>
      <c r="EL16" s="28" t="e">
        <f>SUM(EJ16/$C$16)*100000</f>
        <v>#DIV/0!</v>
      </c>
      <c r="EM16" s="30" t="e">
        <f t="shared" si="28"/>
        <v>#DIV/0!</v>
      </c>
      <c r="EN16" s="26"/>
      <c r="EO16" s="27"/>
      <c r="EP16" s="28" t="e">
        <f>SUM(EN16/$C$16)*100000</f>
        <v>#DIV/0!</v>
      </c>
      <c r="EQ16" s="30" t="e">
        <f t="shared" si="29"/>
        <v>#DIV/0!</v>
      </c>
      <c r="ER16" s="26"/>
      <c r="ES16" s="27"/>
      <c r="ET16" s="28" t="e">
        <f>SUM(ER16/$C$16)*100000</f>
        <v>#DIV/0!</v>
      </c>
      <c r="EU16" s="30" t="e">
        <f t="shared" si="30"/>
        <v>#DIV/0!</v>
      </c>
      <c r="EV16" s="26"/>
      <c r="EW16" s="27"/>
      <c r="EX16" s="28" t="e">
        <f>SUM(EV16/$C$16)*100000</f>
        <v>#DIV/0!</v>
      </c>
      <c r="EY16" s="30" t="e">
        <f t="shared" si="31"/>
        <v>#DIV/0!</v>
      </c>
      <c r="EZ16" s="26"/>
      <c r="FA16" s="27"/>
      <c r="FB16" s="28" t="e">
        <f>SUM(EZ16/$C$16)*100000</f>
        <v>#DIV/0!</v>
      </c>
      <c r="FC16" s="30" t="e">
        <f t="shared" si="32"/>
        <v>#DIV/0!</v>
      </c>
      <c r="FD16" s="26"/>
      <c r="FE16" s="27"/>
      <c r="FF16" s="28" t="e">
        <f>SUM(FD16/$C$16)*100000</f>
        <v>#DIV/0!</v>
      </c>
      <c r="FG16" s="30" t="e">
        <f t="shared" si="33"/>
        <v>#DIV/0!</v>
      </c>
      <c r="FH16" s="26"/>
      <c r="FI16" s="27"/>
      <c r="FJ16" s="28" t="e">
        <f>SUM(FH16/$C$16)*100000</f>
        <v>#DIV/0!</v>
      </c>
      <c r="FK16" s="30" t="e">
        <f t="shared" si="34"/>
        <v>#DIV/0!</v>
      </c>
      <c r="FL16" s="26"/>
      <c r="FM16" s="27"/>
      <c r="FN16" s="28" t="e">
        <f>SUM(FL16/$C$16)*100000</f>
        <v>#DIV/0!</v>
      </c>
      <c r="FO16" s="30" t="e">
        <f t="shared" si="35"/>
        <v>#DIV/0!</v>
      </c>
      <c r="FP16" s="26"/>
      <c r="FQ16" s="27"/>
      <c r="FR16" s="28" t="e">
        <f>SUM(FP16/$C$16)*100000</f>
        <v>#DIV/0!</v>
      </c>
      <c r="FS16" s="30" t="e">
        <f t="shared" si="36"/>
        <v>#DIV/0!</v>
      </c>
      <c r="FT16" s="26"/>
      <c r="FU16" s="27"/>
      <c r="FV16" s="28" t="e">
        <f>SUM(FT16/$C$16)*100000</f>
        <v>#DIV/0!</v>
      </c>
      <c r="FW16" s="30" t="e">
        <f t="shared" si="37"/>
        <v>#DIV/0!</v>
      </c>
      <c r="FX16" s="26"/>
      <c r="FY16" s="27"/>
      <c r="FZ16" s="28" t="e">
        <f>SUM(FX16/$C$16)*100000</f>
        <v>#DIV/0!</v>
      </c>
      <c r="GA16" s="30" t="e">
        <f t="shared" si="38"/>
        <v>#DIV/0!</v>
      </c>
      <c r="GB16" s="26"/>
      <c r="GC16" s="27"/>
      <c r="GD16" s="28" t="e">
        <f>SUM(GB16/$C$16)*100000</f>
        <v>#DIV/0!</v>
      </c>
      <c r="GE16" s="30" t="e">
        <f t="shared" si="39"/>
        <v>#DIV/0!</v>
      </c>
      <c r="GF16" s="26"/>
      <c r="GG16" s="27"/>
      <c r="GH16" s="28" t="e">
        <f>SUM(GF16/$C$16)*100000</f>
        <v>#DIV/0!</v>
      </c>
      <c r="GI16" s="30" t="e">
        <f t="shared" si="40"/>
        <v>#DIV/0!</v>
      </c>
      <c r="GJ16" s="26"/>
      <c r="GK16" s="27"/>
      <c r="GL16" s="28" t="e">
        <f>SUM(GJ16/$C$16)*100000</f>
        <v>#DIV/0!</v>
      </c>
      <c r="GM16" s="30" t="e">
        <f t="shared" si="41"/>
        <v>#DIV/0!</v>
      </c>
      <c r="GN16" s="26"/>
      <c r="GO16" s="27"/>
      <c r="GP16" s="28" t="e">
        <f>SUM(GN16/$C$16)*100000</f>
        <v>#DIV/0!</v>
      </c>
      <c r="GQ16" s="30" t="e">
        <f t="shared" si="42"/>
        <v>#DIV/0!</v>
      </c>
      <c r="GR16" s="26"/>
      <c r="GS16" s="27"/>
      <c r="GT16" s="28" t="e">
        <f>SUM(GR16/$C$16)*100000</f>
        <v>#DIV/0!</v>
      </c>
      <c r="GU16" s="30" t="e">
        <f t="shared" si="43"/>
        <v>#DIV/0!</v>
      </c>
      <c r="GV16" s="26"/>
      <c r="GW16" s="27"/>
      <c r="GX16" s="28" t="e">
        <f>SUM(GV16/$C$16)*100000</f>
        <v>#DIV/0!</v>
      </c>
      <c r="GY16" s="30" t="e">
        <f t="shared" si="44"/>
        <v>#DIV/0!</v>
      </c>
      <c r="GZ16" s="26"/>
      <c r="HA16" s="27"/>
      <c r="HB16" s="28" t="e">
        <f>SUM(GZ16/$C$16)*100000</f>
        <v>#DIV/0!</v>
      </c>
      <c r="HC16" s="30" t="e">
        <f t="shared" si="45"/>
        <v>#DIV/0!</v>
      </c>
      <c r="HD16" s="31">
        <f t="shared" ref="HD16:HD40" si="60">D16+H16+L16+P16+T16+X16+AB16+AF16+AJ16+AN16+AR16+AV16+AZ16+BD16+BH16+BL16+BP16+BT16+BX16+CB16+CF16+CJ16+CN16+CR16+CV16+CZ16+DD16+DH16+DL16+DP16+DT16+DX16+EB16+EF16+EJ16+EN16+ER16+EV16+EZ16+FD16+FH16+FL16+FP16+FT16+FX16+GB16+GF16+GJ16+GN16+GR16+GV16+GZ16</f>
        <v>0</v>
      </c>
      <c r="HE16" s="31">
        <f t="shared" si="58"/>
        <v>0</v>
      </c>
      <c r="HF16" s="28" t="e">
        <f t="shared" si="46"/>
        <v>#DIV/0!</v>
      </c>
      <c r="HG16" s="29" t="e">
        <f t="shared" si="59"/>
        <v>#DIV/0!</v>
      </c>
    </row>
    <row r="17" spans="1:215" s="216" customFormat="1" ht="25" customHeight="1">
      <c r="A17" s="23"/>
      <c r="B17" s="24"/>
      <c r="C17" s="25"/>
      <c r="D17" s="26"/>
      <c r="E17" s="27"/>
      <c r="F17" s="28" t="e">
        <f t="shared" si="47"/>
        <v>#DIV/0!</v>
      </c>
      <c r="G17" s="29" t="e">
        <f t="shared" si="48"/>
        <v>#DIV/0!</v>
      </c>
      <c r="H17" s="26"/>
      <c r="I17" s="27"/>
      <c r="J17" s="28" t="e">
        <f t="shared" si="49"/>
        <v>#DIV/0!</v>
      </c>
      <c r="K17" s="29" t="e">
        <f t="shared" si="50"/>
        <v>#DIV/0!</v>
      </c>
      <c r="L17" s="26"/>
      <c r="M17" s="27"/>
      <c r="N17" s="28" t="e">
        <f t="shared" si="51"/>
        <v>#DIV/0!</v>
      </c>
      <c r="O17" s="29" t="e">
        <f t="shared" si="52"/>
        <v>#DIV/0!</v>
      </c>
      <c r="P17" s="26"/>
      <c r="Q17" s="27"/>
      <c r="R17" s="28" t="e">
        <f t="shared" si="53"/>
        <v>#DIV/0!</v>
      </c>
      <c r="S17" s="29" t="e">
        <f t="shared" si="54"/>
        <v>#DIV/0!</v>
      </c>
      <c r="T17" s="26"/>
      <c r="U17" s="27"/>
      <c r="V17" s="28" t="e">
        <f t="shared" si="55"/>
        <v>#DIV/0!</v>
      </c>
      <c r="W17" s="30" t="e">
        <f t="shared" si="56"/>
        <v>#DIV/0!</v>
      </c>
      <c r="X17" s="26"/>
      <c r="Y17" s="27"/>
      <c r="Z17" s="28" t="e">
        <f>SUM(X17/$C$17)*100000</f>
        <v>#DIV/0!</v>
      </c>
      <c r="AA17" s="30" t="e">
        <f t="shared" si="57"/>
        <v>#DIV/0!</v>
      </c>
      <c r="AB17" s="26"/>
      <c r="AC17" s="27"/>
      <c r="AD17" s="28" t="e">
        <f>SUM(AB17/$C$17)*100000</f>
        <v>#DIV/0!</v>
      </c>
      <c r="AE17" s="30" t="e">
        <f t="shared" si="0"/>
        <v>#DIV/0!</v>
      </c>
      <c r="AF17" s="26"/>
      <c r="AG17" s="27"/>
      <c r="AH17" s="28" t="e">
        <f>SUM(AF17/$C$17)*100000</f>
        <v>#DIV/0!</v>
      </c>
      <c r="AI17" s="30" t="e">
        <f t="shared" si="1"/>
        <v>#DIV/0!</v>
      </c>
      <c r="AJ17" s="26"/>
      <c r="AK17" s="27"/>
      <c r="AL17" s="28" t="e">
        <f>SUM(AJ17/$C$17)*100000</f>
        <v>#DIV/0!</v>
      </c>
      <c r="AM17" s="30" t="e">
        <f t="shared" si="2"/>
        <v>#DIV/0!</v>
      </c>
      <c r="AN17" s="26"/>
      <c r="AO17" s="27"/>
      <c r="AP17" s="28" t="e">
        <f>SUM(AN17/$C$17)*100000</f>
        <v>#DIV/0!</v>
      </c>
      <c r="AQ17" s="30" t="e">
        <f t="shared" si="3"/>
        <v>#DIV/0!</v>
      </c>
      <c r="AR17" s="26"/>
      <c r="AS17" s="27"/>
      <c r="AT17" s="28" t="e">
        <f>SUM(AR17/$C$17)*100000</f>
        <v>#DIV/0!</v>
      </c>
      <c r="AU17" s="30" t="e">
        <f t="shared" si="4"/>
        <v>#DIV/0!</v>
      </c>
      <c r="AV17" s="26"/>
      <c r="AW17" s="27"/>
      <c r="AX17" s="28" t="e">
        <f>SUM(AV17/$C$17)*100000</f>
        <v>#DIV/0!</v>
      </c>
      <c r="AY17" s="30" t="e">
        <f t="shared" si="5"/>
        <v>#DIV/0!</v>
      </c>
      <c r="AZ17" s="26"/>
      <c r="BA17" s="27"/>
      <c r="BB17" s="28" t="e">
        <f>SUM(AZ17/$C$17)*100000</f>
        <v>#DIV/0!</v>
      </c>
      <c r="BC17" s="30" t="e">
        <f t="shared" si="6"/>
        <v>#DIV/0!</v>
      </c>
      <c r="BD17" s="26"/>
      <c r="BE17" s="27"/>
      <c r="BF17" s="28" t="e">
        <f>SUM(BD17/$C$17)*100000</f>
        <v>#DIV/0!</v>
      </c>
      <c r="BG17" s="30" t="e">
        <f t="shared" si="7"/>
        <v>#DIV/0!</v>
      </c>
      <c r="BH17" s="26"/>
      <c r="BI17" s="27"/>
      <c r="BJ17" s="28" t="e">
        <f>SUM(BH17/$C$17)*100000</f>
        <v>#DIV/0!</v>
      </c>
      <c r="BK17" s="30" t="e">
        <f t="shared" si="8"/>
        <v>#DIV/0!</v>
      </c>
      <c r="BL17" s="26"/>
      <c r="BM17" s="27"/>
      <c r="BN17" s="28" t="e">
        <f>SUM(BL17/$C$17)*100000</f>
        <v>#DIV/0!</v>
      </c>
      <c r="BO17" s="30" t="e">
        <f t="shared" si="9"/>
        <v>#DIV/0!</v>
      </c>
      <c r="BP17" s="26"/>
      <c r="BQ17" s="27"/>
      <c r="BR17" s="28" t="e">
        <f>SUM(BP17/$C$17)*100000</f>
        <v>#DIV/0!</v>
      </c>
      <c r="BS17" s="30" t="e">
        <f t="shared" si="10"/>
        <v>#DIV/0!</v>
      </c>
      <c r="BT17" s="26"/>
      <c r="BU17" s="27"/>
      <c r="BV17" s="28" t="e">
        <f>SUM(BT17/$C$17)*100000</f>
        <v>#DIV/0!</v>
      </c>
      <c r="BW17" s="30" t="e">
        <f t="shared" si="11"/>
        <v>#DIV/0!</v>
      </c>
      <c r="BX17" s="26"/>
      <c r="BY17" s="27"/>
      <c r="BZ17" s="28" t="e">
        <f>SUM(BX17/$C$17)*100000</f>
        <v>#DIV/0!</v>
      </c>
      <c r="CA17" s="30" t="e">
        <f t="shared" si="12"/>
        <v>#DIV/0!</v>
      </c>
      <c r="CB17" s="26"/>
      <c r="CC17" s="27"/>
      <c r="CD17" s="28" t="e">
        <f>SUM(CB17/$C$17)*100000</f>
        <v>#DIV/0!</v>
      </c>
      <c r="CE17" s="30" t="e">
        <f t="shared" si="13"/>
        <v>#DIV/0!</v>
      </c>
      <c r="CF17" s="26"/>
      <c r="CG17" s="27"/>
      <c r="CH17" s="28" t="e">
        <f>SUM(CF17/$C$17)*100000</f>
        <v>#DIV/0!</v>
      </c>
      <c r="CI17" s="30" t="e">
        <f t="shared" si="14"/>
        <v>#DIV/0!</v>
      </c>
      <c r="CJ17" s="26"/>
      <c r="CK17" s="27"/>
      <c r="CL17" s="28" t="e">
        <f>SUM(CJ17/$C$17)*100000</f>
        <v>#DIV/0!</v>
      </c>
      <c r="CM17" s="30" t="e">
        <f t="shared" si="15"/>
        <v>#DIV/0!</v>
      </c>
      <c r="CN17" s="26"/>
      <c r="CO17" s="27"/>
      <c r="CP17" s="28" t="e">
        <f>SUM(CN17/$C$17)*100000</f>
        <v>#DIV/0!</v>
      </c>
      <c r="CQ17" s="30" t="e">
        <f t="shared" si="16"/>
        <v>#DIV/0!</v>
      </c>
      <c r="CR17" s="26"/>
      <c r="CS17" s="27"/>
      <c r="CT17" s="28" t="e">
        <f>SUM(CR17/$C$17)*100000</f>
        <v>#DIV/0!</v>
      </c>
      <c r="CU17" s="30" t="e">
        <f t="shared" si="17"/>
        <v>#DIV/0!</v>
      </c>
      <c r="CV17" s="26"/>
      <c r="CW17" s="27"/>
      <c r="CX17" s="28" t="e">
        <f>SUM(CV17/$C$17)*100000</f>
        <v>#DIV/0!</v>
      </c>
      <c r="CY17" s="30" t="e">
        <f t="shared" si="18"/>
        <v>#DIV/0!</v>
      </c>
      <c r="CZ17" s="26"/>
      <c r="DA17" s="27"/>
      <c r="DB17" s="28" t="e">
        <f>SUM(CZ17/$C$17)*100000</f>
        <v>#DIV/0!</v>
      </c>
      <c r="DC17" s="30" t="e">
        <f t="shared" si="19"/>
        <v>#DIV/0!</v>
      </c>
      <c r="DD17" s="26"/>
      <c r="DE17" s="27"/>
      <c r="DF17" s="28" t="e">
        <f>SUM(DD17/$C$17)*100000</f>
        <v>#DIV/0!</v>
      </c>
      <c r="DG17" s="30" t="e">
        <f t="shared" si="20"/>
        <v>#DIV/0!</v>
      </c>
      <c r="DH17" s="26"/>
      <c r="DI17" s="27"/>
      <c r="DJ17" s="28" t="e">
        <f>SUM(DH17/$C$17)*100000</f>
        <v>#DIV/0!</v>
      </c>
      <c r="DK17" s="30" t="e">
        <f t="shared" si="21"/>
        <v>#DIV/0!</v>
      </c>
      <c r="DL17" s="26"/>
      <c r="DM17" s="27"/>
      <c r="DN17" s="28" t="e">
        <f>SUM(DL17/$C$17)*100000</f>
        <v>#DIV/0!</v>
      </c>
      <c r="DO17" s="30" t="e">
        <f t="shared" si="22"/>
        <v>#DIV/0!</v>
      </c>
      <c r="DP17" s="26"/>
      <c r="DQ17" s="27"/>
      <c r="DR17" s="28" t="e">
        <f>SUM(DP17/$C$17)*100000</f>
        <v>#DIV/0!</v>
      </c>
      <c r="DS17" s="30" t="e">
        <f t="shared" si="23"/>
        <v>#DIV/0!</v>
      </c>
      <c r="DT17" s="26"/>
      <c r="DU17" s="27"/>
      <c r="DV17" s="28" t="e">
        <f>SUM(DT17/$C$17)*100000</f>
        <v>#DIV/0!</v>
      </c>
      <c r="DW17" s="30" t="e">
        <f t="shared" si="24"/>
        <v>#DIV/0!</v>
      </c>
      <c r="DX17" s="26"/>
      <c r="DY17" s="27"/>
      <c r="DZ17" s="28" t="e">
        <f>SUM(DX17/$C$17)*100000</f>
        <v>#DIV/0!</v>
      </c>
      <c r="EA17" s="30" t="e">
        <f t="shared" si="25"/>
        <v>#DIV/0!</v>
      </c>
      <c r="EB17" s="26"/>
      <c r="EC17" s="27"/>
      <c r="ED17" s="28" t="e">
        <f>SUM(EB17/$C$17)*100000</f>
        <v>#DIV/0!</v>
      </c>
      <c r="EE17" s="30" t="e">
        <f t="shared" si="26"/>
        <v>#DIV/0!</v>
      </c>
      <c r="EF17" s="26"/>
      <c r="EG17" s="27"/>
      <c r="EH17" s="28" t="e">
        <f>SUM(EF17/$C$17)*100000</f>
        <v>#DIV/0!</v>
      </c>
      <c r="EI17" s="30" t="e">
        <f t="shared" si="27"/>
        <v>#DIV/0!</v>
      </c>
      <c r="EJ17" s="26"/>
      <c r="EK17" s="27"/>
      <c r="EL17" s="28" t="e">
        <f>SUM(EJ17/$C$17)*100000</f>
        <v>#DIV/0!</v>
      </c>
      <c r="EM17" s="30" t="e">
        <f t="shared" si="28"/>
        <v>#DIV/0!</v>
      </c>
      <c r="EN17" s="26"/>
      <c r="EO17" s="27"/>
      <c r="EP17" s="28" t="e">
        <f>SUM(EN17/$C$17)*100000</f>
        <v>#DIV/0!</v>
      </c>
      <c r="EQ17" s="30" t="e">
        <f t="shared" si="29"/>
        <v>#DIV/0!</v>
      </c>
      <c r="ER17" s="26"/>
      <c r="ES17" s="27"/>
      <c r="ET17" s="28" t="e">
        <f>SUM(ER17/$C$17)*100000</f>
        <v>#DIV/0!</v>
      </c>
      <c r="EU17" s="30" t="e">
        <f t="shared" si="30"/>
        <v>#DIV/0!</v>
      </c>
      <c r="EV17" s="26"/>
      <c r="EW17" s="27"/>
      <c r="EX17" s="28" t="e">
        <f>SUM(EV17/$C$17)*100000</f>
        <v>#DIV/0!</v>
      </c>
      <c r="EY17" s="30" t="e">
        <f t="shared" si="31"/>
        <v>#DIV/0!</v>
      </c>
      <c r="EZ17" s="26"/>
      <c r="FA17" s="27"/>
      <c r="FB17" s="28" t="e">
        <f>SUM(EZ17/$C$17)*100000</f>
        <v>#DIV/0!</v>
      </c>
      <c r="FC17" s="30" t="e">
        <f t="shared" si="32"/>
        <v>#DIV/0!</v>
      </c>
      <c r="FD17" s="26"/>
      <c r="FE17" s="27"/>
      <c r="FF17" s="28" t="e">
        <f>SUM(FD17/$C$17)*100000</f>
        <v>#DIV/0!</v>
      </c>
      <c r="FG17" s="30" t="e">
        <f t="shared" si="33"/>
        <v>#DIV/0!</v>
      </c>
      <c r="FH17" s="26"/>
      <c r="FI17" s="27"/>
      <c r="FJ17" s="28" t="e">
        <f>SUM(FH17/$C$17)*100000</f>
        <v>#DIV/0!</v>
      </c>
      <c r="FK17" s="30" t="e">
        <f t="shared" si="34"/>
        <v>#DIV/0!</v>
      </c>
      <c r="FL17" s="26"/>
      <c r="FM17" s="27"/>
      <c r="FN17" s="28" t="e">
        <f>SUM(FL17/$C$17)*100000</f>
        <v>#DIV/0!</v>
      </c>
      <c r="FO17" s="30" t="e">
        <f t="shared" si="35"/>
        <v>#DIV/0!</v>
      </c>
      <c r="FP17" s="26"/>
      <c r="FQ17" s="27"/>
      <c r="FR17" s="28" t="e">
        <f>SUM(FP17/$C$17)*100000</f>
        <v>#DIV/0!</v>
      </c>
      <c r="FS17" s="30" t="e">
        <f t="shared" si="36"/>
        <v>#DIV/0!</v>
      </c>
      <c r="FT17" s="26"/>
      <c r="FU17" s="27"/>
      <c r="FV17" s="28" t="e">
        <f>SUM(FT17/$C$17)*100000</f>
        <v>#DIV/0!</v>
      </c>
      <c r="FW17" s="30" t="e">
        <f t="shared" si="37"/>
        <v>#DIV/0!</v>
      </c>
      <c r="FX17" s="26"/>
      <c r="FY17" s="27"/>
      <c r="FZ17" s="28" t="e">
        <f>SUM(FX17/$C$17)*100000</f>
        <v>#DIV/0!</v>
      </c>
      <c r="GA17" s="30" t="e">
        <f t="shared" si="38"/>
        <v>#DIV/0!</v>
      </c>
      <c r="GB17" s="26"/>
      <c r="GC17" s="27"/>
      <c r="GD17" s="28" t="e">
        <f>SUM(GB17/$C$17)*100000</f>
        <v>#DIV/0!</v>
      </c>
      <c r="GE17" s="30" t="e">
        <f t="shared" si="39"/>
        <v>#DIV/0!</v>
      </c>
      <c r="GF17" s="26"/>
      <c r="GG17" s="27"/>
      <c r="GH17" s="28" t="e">
        <f>SUM(GF17/$C$17)*100000</f>
        <v>#DIV/0!</v>
      </c>
      <c r="GI17" s="30" t="e">
        <f t="shared" si="40"/>
        <v>#DIV/0!</v>
      </c>
      <c r="GJ17" s="26"/>
      <c r="GK17" s="27"/>
      <c r="GL17" s="28" t="e">
        <f>SUM(GJ17/$C$17)*100000</f>
        <v>#DIV/0!</v>
      </c>
      <c r="GM17" s="30" t="e">
        <f t="shared" si="41"/>
        <v>#DIV/0!</v>
      </c>
      <c r="GN17" s="26"/>
      <c r="GO17" s="27"/>
      <c r="GP17" s="28" t="e">
        <f>SUM(GN17/$C$17)*100000</f>
        <v>#DIV/0!</v>
      </c>
      <c r="GQ17" s="30" t="e">
        <f t="shared" si="42"/>
        <v>#DIV/0!</v>
      </c>
      <c r="GR17" s="26"/>
      <c r="GS17" s="27"/>
      <c r="GT17" s="28" t="e">
        <f>SUM(GR17/$C$17)*100000</f>
        <v>#DIV/0!</v>
      </c>
      <c r="GU17" s="30" t="e">
        <f t="shared" si="43"/>
        <v>#DIV/0!</v>
      </c>
      <c r="GV17" s="26"/>
      <c r="GW17" s="27"/>
      <c r="GX17" s="28" t="e">
        <f>SUM(GV17/$C$17)*100000</f>
        <v>#DIV/0!</v>
      </c>
      <c r="GY17" s="30" t="e">
        <f t="shared" si="44"/>
        <v>#DIV/0!</v>
      </c>
      <c r="GZ17" s="26"/>
      <c r="HA17" s="27"/>
      <c r="HB17" s="28" t="e">
        <f>SUM(GZ17/$C$17)*100000</f>
        <v>#DIV/0!</v>
      </c>
      <c r="HC17" s="30" t="e">
        <f t="shared" si="45"/>
        <v>#DIV/0!</v>
      </c>
      <c r="HD17" s="31">
        <f t="shared" si="60"/>
        <v>0</v>
      </c>
      <c r="HE17" s="31">
        <f t="shared" si="58"/>
        <v>0</v>
      </c>
      <c r="HF17" s="28" t="e">
        <f t="shared" si="46"/>
        <v>#DIV/0!</v>
      </c>
      <c r="HG17" s="29" t="e">
        <f t="shared" si="59"/>
        <v>#DIV/0!</v>
      </c>
    </row>
    <row r="18" spans="1:215" s="216" customFormat="1" ht="25" customHeight="1">
      <c r="A18" s="23"/>
      <c r="B18" s="24"/>
      <c r="C18" s="25"/>
      <c r="D18" s="26"/>
      <c r="E18" s="27"/>
      <c r="F18" s="28" t="e">
        <f t="shared" si="47"/>
        <v>#DIV/0!</v>
      </c>
      <c r="G18" s="29" t="e">
        <f t="shared" si="48"/>
        <v>#DIV/0!</v>
      </c>
      <c r="H18" s="26"/>
      <c r="I18" s="27"/>
      <c r="J18" s="28" t="e">
        <f t="shared" si="49"/>
        <v>#DIV/0!</v>
      </c>
      <c r="K18" s="29" t="e">
        <f t="shared" si="50"/>
        <v>#DIV/0!</v>
      </c>
      <c r="L18" s="26"/>
      <c r="M18" s="27"/>
      <c r="N18" s="28" t="e">
        <f t="shared" si="51"/>
        <v>#DIV/0!</v>
      </c>
      <c r="O18" s="29" t="e">
        <f t="shared" si="52"/>
        <v>#DIV/0!</v>
      </c>
      <c r="P18" s="26"/>
      <c r="Q18" s="27"/>
      <c r="R18" s="28" t="e">
        <f t="shared" si="53"/>
        <v>#DIV/0!</v>
      </c>
      <c r="S18" s="29" t="e">
        <f t="shared" si="54"/>
        <v>#DIV/0!</v>
      </c>
      <c r="T18" s="26"/>
      <c r="U18" s="27"/>
      <c r="V18" s="28" t="e">
        <f t="shared" si="55"/>
        <v>#DIV/0!</v>
      </c>
      <c r="W18" s="30" t="e">
        <f t="shared" si="56"/>
        <v>#DIV/0!</v>
      </c>
      <c r="X18" s="26"/>
      <c r="Y18" s="27"/>
      <c r="Z18" s="28" t="e">
        <f>SUM(X18/$C$18)*100000</f>
        <v>#DIV/0!</v>
      </c>
      <c r="AA18" s="30" t="e">
        <f t="shared" si="57"/>
        <v>#DIV/0!</v>
      </c>
      <c r="AB18" s="26"/>
      <c r="AC18" s="27"/>
      <c r="AD18" s="28" t="e">
        <f>SUM(AB18/$C$18)*100000</f>
        <v>#DIV/0!</v>
      </c>
      <c r="AE18" s="30" t="e">
        <f t="shared" si="0"/>
        <v>#DIV/0!</v>
      </c>
      <c r="AF18" s="26"/>
      <c r="AG18" s="27"/>
      <c r="AH18" s="28" t="e">
        <f>SUM(AF18/$C$18)*100000</f>
        <v>#DIV/0!</v>
      </c>
      <c r="AI18" s="30" t="e">
        <f t="shared" si="1"/>
        <v>#DIV/0!</v>
      </c>
      <c r="AJ18" s="26"/>
      <c r="AK18" s="27"/>
      <c r="AL18" s="28" t="e">
        <f>SUM(AJ18/$C$18)*100000</f>
        <v>#DIV/0!</v>
      </c>
      <c r="AM18" s="30" t="e">
        <f t="shared" si="2"/>
        <v>#DIV/0!</v>
      </c>
      <c r="AN18" s="26"/>
      <c r="AO18" s="27"/>
      <c r="AP18" s="28" t="e">
        <f>SUM(AN18/$C$18)*100000</f>
        <v>#DIV/0!</v>
      </c>
      <c r="AQ18" s="30" t="e">
        <f t="shared" si="3"/>
        <v>#DIV/0!</v>
      </c>
      <c r="AR18" s="26"/>
      <c r="AS18" s="27"/>
      <c r="AT18" s="28" t="e">
        <f>SUM(AR18/$C$18)*100000</f>
        <v>#DIV/0!</v>
      </c>
      <c r="AU18" s="30" t="e">
        <f t="shared" si="4"/>
        <v>#DIV/0!</v>
      </c>
      <c r="AV18" s="26"/>
      <c r="AW18" s="27"/>
      <c r="AX18" s="28" t="e">
        <f>SUM(AV18/$C$18)*100000</f>
        <v>#DIV/0!</v>
      </c>
      <c r="AY18" s="30" t="e">
        <f t="shared" si="5"/>
        <v>#DIV/0!</v>
      </c>
      <c r="AZ18" s="26"/>
      <c r="BA18" s="27"/>
      <c r="BB18" s="28" t="e">
        <f>SUM(AZ18/$C$18)*100000</f>
        <v>#DIV/0!</v>
      </c>
      <c r="BC18" s="30" t="e">
        <f t="shared" si="6"/>
        <v>#DIV/0!</v>
      </c>
      <c r="BD18" s="26"/>
      <c r="BE18" s="27"/>
      <c r="BF18" s="28" t="e">
        <f>SUM(BD18/$C$18)*100000</f>
        <v>#DIV/0!</v>
      </c>
      <c r="BG18" s="30" t="e">
        <f t="shared" si="7"/>
        <v>#DIV/0!</v>
      </c>
      <c r="BH18" s="26"/>
      <c r="BI18" s="27"/>
      <c r="BJ18" s="28" t="e">
        <f>SUM(BH18/$C$18)*100000</f>
        <v>#DIV/0!</v>
      </c>
      <c r="BK18" s="30" t="e">
        <f t="shared" si="8"/>
        <v>#DIV/0!</v>
      </c>
      <c r="BL18" s="26"/>
      <c r="BM18" s="27"/>
      <c r="BN18" s="28" t="e">
        <f>SUM(BL18/$C$18)*100000</f>
        <v>#DIV/0!</v>
      </c>
      <c r="BO18" s="30" t="e">
        <f t="shared" si="9"/>
        <v>#DIV/0!</v>
      </c>
      <c r="BP18" s="26"/>
      <c r="BQ18" s="27"/>
      <c r="BR18" s="28" t="e">
        <f>SUM(BP18/$C$18)*100000</f>
        <v>#DIV/0!</v>
      </c>
      <c r="BS18" s="30" t="e">
        <f t="shared" si="10"/>
        <v>#DIV/0!</v>
      </c>
      <c r="BT18" s="26"/>
      <c r="BU18" s="27"/>
      <c r="BV18" s="28" t="e">
        <f>SUM(BT18/$C$18)*100000</f>
        <v>#DIV/0!</v>
      </c>
      <c r="BW18" s="30" t="e">
        <f t="shared" si="11"/>
        <v>#DIV/0!</v>
      </c>
      <c r="BX18" s="26"/>
      <c r="BY18" s="27"/>
      <c r="BZ18" s="28" t="e">
        <f>SUM(BX18/$C$18)*100000</f>
        <v>#DIV/0!</v>
      </c>
      <c r="CA18" s="30" t="e">
        <f t="shared" si="12"/>
        <v>#DIV/0!</v>
      </c>
      <c r="CB18" s="26"/>
      <c r="CC18" s="27"/>
      <c r="CD18" s="28" t="e">
        <f>SUM(CB18/$C$18)*100000</f>
        <v>#DIV/0!</v>
      </c>
      <c r="CE18" s="30" t="e">
        <f t="shared" si="13"/>
        <v>#DIV/0!</v>
      </c>
      <c r="CF18" s="26"/>
      <c r="CG18" s="27"/>
      <c r="CH18" s="28" t="e">
        <f>SUM(CF18/$C$18)*100000</f>
        <v>#DIV/0!</v>
      </c>
      <c r="CI18" s="30" t="e">
        <f t="shared" si="14"/>
        <v>#DIV/0!</v>
      </c>
      <c r="CJ18" s="26"/>
      <c r="CK18" s="27"/>
      <c r="CL18" s="28" t="e">
        <f>SUM(CJ18/$C$18)*100000</f>
        <v>#DIV/0!</v>
      </c>
      <c r="CM18" s="30" t="e">
        <f t="shared" si="15"/>
        <v>#DIV/0!</v>
      </c>
      <c r="CN18" s="26"/>
      <c r="CO18" s="27"/>
      <c r="CP18" s="28" t="e">
        <f>SUM(CN18/$C$18)*100000</f>
        <v>#DIV/0!</v>
      </c>
      <c r="CQ18" s="30" t="e">
        <f t="shared" si="16"/>
        <v>#DIV/0!</v>
      </c>
      <c r="CR18" s="26"/>
      <c r="CS18" s="27"/>
      <c r="CT18" s="28" t="e">
        <f>SUM(CR18/$C$18)*100000</f>
        <v>#DIV/0!</v>
      </c>
      <c r="CU18" s="30" t="e">
        <f t="shared" si="17"/>
        <v>#DIV/0!</v>
      </c>
      <c r="CV18" s="26"/>
      <c r="CW18" s="27"/>
      <c r="CX18" s="28" t="e">
        <f>SUM(CV18/$C$18)*100000</f>
        <v>#DIV/0!</v>
      </c>
      <c r="CY18" s="30" t="e">
        <f t="shared" si="18"/>
        <v>#DIV/0!</v>
      </c>
      <c r="CZ18" s="26"/>
      <c r="DA18" s="27"/>
      <c r="DB18" s="28" t="e">
        <f>SUM(CZ18/$C$18)*100000</f>
        <v>#DIV/0!</v>
      </c>
      <c r="DC18" s="30" t="e">
        <f t="shared" si="19"/>
        <v>#DIV/0!</v>
      </c>
      <c r="DD18" s="26"/>
      <c r="DE18" s="27"/>
      <c r="DF18" s="28" t="e">
        <f>SUM(DD18/$C$18)*100000</f>
        <v>#DIV/0!</v>
      </c>
      <c r="DG18" s="30" t="e">
        <f t="shared" si="20"/>
        <v>#DIV/0!</v>
      </c>
      <c r="DH18" s="26"/>
      <c r="DI18" s="27"/>
      <c r="DJ18" s="28" t="e">
        <f>SUM(DH18/$C$18)*100000</f>
        <v>#DIV/0!</v>
      </c>
      <c r="DK18" s="30" t="e">
        <f t="shared" si="21"/>
        <v>#DIV/0!</v>
      </c>
      <c r="DL18" s="26"/>
      <c r="DM18" s="27"/>
      <c r="DN18" s="28" t="e">
        <f>SUM(DL18/$C$18)*100000</f>
        <v>#DIV/0!</v>
      </c>
      <c r="DO18" s="30" t="e">
        <f t="shared" si="22"/>
        <v>#DIV/0!</v>
      </c>
      <c r="DP18" s="26"/>
      <c r="DQ18" s="27"/>
      <c r="DR18" s="28" t="e">
        <f>SUM(DP18/$C$18)*100000</f>
        <v>#DIV/0!</v>
      </c>
      <c r="DS18" s="30" t="e">
        <f t="shared" si="23"/>
        <v>#DIV/0!</v>
      </c>
      <c r="DT18" s="26"/>
      <c r="DU18" s="27"/>
      <c r="DV18" s="28" t="e">
        <f>SUM(DT18/$C$18)*100000</f>
        <v>#DIV/0!</v>
      </c>
      <c r="DW18" s="30" t="e">
        <f t="shared" si="24"/>
        <v>#DIV/0!</v>
      </c>
      <c r="DX18" s="26"/>
      <c r="DY18" s="27"/>
      <c r="DZ18" s="28" t="e">
        <f>SUM(DX18/$C$18)*100000</f>
        <v>#DIV/0!</v>
      </c>
      <c r="EA18" s="30" t="e">
        <f t="shared" si="25"/>
        <v>#DIV/0!</v>
      </c>
      <c r="EB18" s="26"/>
      <c r="EC18" s="27"/>
      <c r="ED18" s="28" t="e">
        <f>SUM(EB18/$C$18)*100000</f>
        <v>#DIV/0!</v>
      </c>
      <c r="EE18" s="30" t="e">
        <f t="shared" si="26"/>
        <v>#DIV/0!</v>
      </c>
      <c r="EF18" s="26"/>
      <c r="EG18" s="27"/>
      <c r="EH18" s="28" t="e">
        <f>SUM(EF18/$C$18)*100000</f>
        <v>#DIV/0!</v>
      </c>
      <c r="EI18" s="30" t="e">
        <f t="shared" si="27"/>
        <v>#DIV/0!</v>
      </c>
      <c r="EJ18" s="26"/>
      <c r="EK18" s="27"/>
      <c r="EL18" s="28" t="e">
        <f>SUM(EJ18/$C$18)*100000</f>
        <v>#DIV/0!</v>
      </c>
      <c r="EM18" s="30" t="e">
        <f t="shared" si="28"/>
        <v>#DIV/0!</v>
      </c>
      <c r="EN18" s="26"/>
      <c r="EO18" s="27"/>
      <c r="EP18" s="28" t="e">
        <f>SUM(EN18/$C$18)*100000</f>
        <v>#DIV/0!</v>
      </c>
      <c r="EQ18" s="30" t="e">
        <f t="shared" si="29"/>
        <v>#DIV/0!</v>
      </c>
      <c r="ER18" s="26"/>
      <c r="ES18" s="27"/>
      <c r="ET18" s="28" t="e">
        <f>SUM(ER18/$C$18)*100000</f>
        <v>#DIV/0!</v>
      </c>
      <c r="EU18" s="30" t="e">
        <f t="shared" si="30"/>
        <v>#DIV/0!</v>
      </c>
      <c r="EV18" s="26"/>
      <c r="EW18" s="27"/>
      <c r="EX18" s="28" t="e">
        <f>SUM(EV18/$C$18)*100000</f>
        <v>#DIV/0!</v>
      </c>
      <c r="EY18" s="30" t="e">
        <f t="shared" si="31"/>
        <v>#DIV/0!</v>
      </c>
      <c r="EZ18" s="26"/>
      <c r="FA18" s="27"/>
      <c r="FB18" s="28" t="e">
        <f>SUM(EZ18/$C$18)*100000</f>
        <v>#DIV/0!</v>
      </c>
      <c r="FC18" s="30" t="e">
        <f t="shared" si="32"/>
        <v>#DIV/0!</v>
      </c>
      <c r="FD18" s="26"/>
      <c r="FE18" s="27"/>
      <c r="FF18" s="28" t="e">
        <f>SUM(FD18/$C$18)*100000</f>
        <v>#DIV/0!</v>
      </c>
      <c r="FG18" s="30" t="e">
        <f t="shared" si="33"/>
        <v>#DIV/0!</v>
      </c>
      <c r="FH18" s="26"/>
      <c r="FI18" s="27"/>
      <c r="FJ18" s="28" t="e">
        <f>SUM(FH18/$C$18)*100000</f>
        <v>#DIV/0!</v>
      </c>
      <c r="FK18" s="30" t="e">
        <f t="shared" si="34"/>
        <v>#DIV/0!</v>
      </c>
      <c r="FL18" s="26"/>
      <c r="FM18" s="27"/>
      <c r="FN18" s="28" t="e">
        <f>SUM(FL18/$C$18)*100000</f>
        <v>#DIV/0!</v>
      </c>
      <c r="FO18" s="30" t="e">
        <f t="shared" si="35"/>
        <v>#DIV/0!</v>
      </c>
      <c r="FP18" s="26"/>
      <c r="FQ18" s="27"/>
      <c r="FR18" s="28" t="e">
        <f>SUM(FP18/$C$18)*100000</f>
        <v>#DIV/0!</v>
      </c>
      <c r="FS18" s="30" t="e">
        <f t="shared" si="36"/>
        <v>#DIV/0!</v>
      </c>
      <c r="FT18" s="26"/>
      <c r="FU18" s="27"/>
      <c r="FV18" s="28" t="e">
        <f>SUM(FT18/$C$18)*100000</f>
        <v>#DIV/0!</v>
      </c>
      <c r="FW18" s="30" t="e">
        <f t="shared" si="37"/>
        <v>#DIV/0!</v>
      </c>
      <c r="FX18" s="26"/>
      <c r="FY18" s="27"/>
      <c r="FZ18" s="28" t="e">
        <f>SUM(FX18/$C$18)*100000</f>
        <v>#DIV/0!</v>
      </c>
      <c r="GA18" s="30" t="e">
        <f t="shared" si="38"/>
        <v>#DIV/0!</v>
      </c>
      <c r="GB18" s="26"/>
      <c r="GC18" s="27"/>
      <c r="GD18" s="28" t="e">
        <f>SUM(GB18/$C$18)*100000</f>
        <v>#DIV/0!</v>
      </c>
      <c r="GE18" s="30" t="e">
        <f t="shared" si="39"/>
        <v>#DIV/0!</v>
      </c>
      <c r="GF18" s="26"/>
      <c r="GG18" s="27"/>
      <c r="GH18" s="28" t="e">
        <f>SUM(GF18/$C$18)*100000</f>
        <v>#DIV/0!</v>
      </c>
      <c r="GI18" s="30" t="e">
        <f t="shared" si="40"/>
        <v>#DIV/0!</v>
      </c>
      <c r="GJ18" s="26"/>
      <c r="GK18" s="27"/>
      <c r="GL18" s="28" t="e">
        <f>SUM(GJ18/$C$18)*100000</f>
        <v>#DIV/0!</v>
      </c>
      <c r="GM18" s="30" t="e">
        <f t="shared" si="41"/>
        <v>#DIV/0!</v>
      </c>
      <c r="GN18" s="26"/>
      <c r="GO18" s="27"/>
      <c r="GP18" s="28" t="e">
        <f>SUM(GN18/$C$18)*100000</f>
        <v>#DIV/0!</v>
      </c>
      <c r="GQ18" s="30" t="e">
        <f t="shared" si="42"/>
        <v>#DIV/0!</v>
      </c>
      <c r="GR18" s="26"/>
      <c r="GS18" s="27"/>
      <c r="GT18" s="28" t="e">
        <f>SUM(GR18/$C$18)*100000</f>
        <v>#DIV/0!</v>
      </c>
      <c r="GU18" s="30" t="e">
        <f t="shared" si="43"/>
        <v>#DIV/0!</v>
      </c>
      <c r="GV18" s="26"/>
      <c r="GW18" s="27"/>
      <c r="GX18" s="28" t="e">
        <f>SUM(GV18/$C$18)*100000</f>
        <v>#DIV/0!</v>
      </c>
      <c r="GY18" s="30" t="e">
        <f t="shared" si="44"/>
        <v>#DIV/0!</v>
      </c>
      <c r="GZ18" s="26"/>
      <c r="HA18" s="27"/>
      <c r="HB18" s="28" t="e">
        <f>SUM(GZ18/$C$18)*100000</f>
        <v>#DIV/0!</v>
      </c>
      <c r="HC18" s="30" t="e">
        <f t="shared" si="45"/>
        <v>#DIV/0!</v>
      </c>
      <c r="HD18" s="31">
        <f t="shared" si="60"/>
        <v>0</v>
      </c>
      <c r="HE18" s="31">
        <f t="shared" si="58"/>
        <v>0</v>
      </c>
      <c r="HF18" s="28" t="e">
        <f t="shared" si="46"/>
        <v>#DIV/0!</v>
      </c>
      <c r="HG18" s="29" t="e">
        <f t="shared" si="59"/>
        <v>#DIV/0!</v>
      </c>
    </row>
    <row r="19" spans="1:215" s="216" customFormat="1" ht="25" customHeight="1">
      <c r="A19" s="23"/>
      <c r="B19" s="24"/>
      <c r="C19" s="25"/>
      <c r="D19" s="26"/>
      <c r="E19" s="27"/>
      <c r="F19" s="28" t="e">
        <f t="shared" si="47"/>
        <v>#DIV/0!</v>
      </c>
      <c r="G19" s="29" t="e">
        <f t="shared" si="48"/>
        <v>#DIV/0!</v>
      </c>
      <c r="H19" s="26"/>
      <c r="I19" s="27"/>
      <c r="J19" s="28" t="e">
        <f t="shared" si="49"/>
        <v>#DIV/0!</v>
      </c>
      <c r="K19" s="29" t="e">
        <f t="shared" si="50"/>
        <v>#DIV/0!</v>
      </c>
      <c r="L19" s="26"/>
      <c r="M19" s="27"/>
      <c r="N19" s="28" t="e">
        <f t="shared" si="51"/>
        <v>#DIV/0!</v>
      </c>
      <c r="O19" s="29" t="e">
        <f t="shared" si="52"/>
        <v>#DIV/0!</v>
      </c>
      <c r="P19" s="26"/>
      <c r="Q19" s="27"/>
      <c r="R19" s="28" t="e">
        <f t="shared" si="53"/>
        <v>#DIV/0!</v>
      </c>
      <c r="S19" s="29" t="e">
        <f t="shared" si="54"/>
        <v>#DIV/0!</v>
      </c>
      <c r="T19" s="26"/>
      <c r="U19" s="27"/>
      <c r="V19" s="28" t="e">
        <f t="shared" si="55"/>
        <v>#DIV/0!</v>
      </c>
      <c r="W19" s="30" t="e">
        <f t="shared" si="56"/>
        <v>#DIV/0!</v>
      </c>
      <c r="X19" s="26"/>
      <c r="Y19" s="27"/>
      <c r="Z19" s="28" t="e">
        <f>SUM(X19/$C$19)*100000</f>
        <v>#DIV/0!</v>
      </c>
      <c r="AA19" s="30" t="e">
        <f t="shared" si="57"/>
        <v>#DIV/0!</v>
      </c>
      <c r="AB19" s="26"/>
      <c r="AC19" s="27"/>
      <c r="AD19" s="28" t="e">
        <f>SUM(AB19/$C$19)*100000</f>
        <v>#DIV/0!</v>
      </c>
      <c r="AE19" s="30" t="e">
        <f t="shared" si="0"/>
        <v>#DIV/0!</v>
      </c>
      <c r="AF19" s="26"/>
      <c r="AG19" s="27"/>
      <c r="AH19" s="28" t="e">
        <f>SUM(AF19/$C$19)*100000</f>
        <v>#DIV/0!</v>
      </c>
      <c r="AI19" s="30" t="e">
        <f t="shared" si="1"/>
        <v>#DIV/0!</v>
      </c>
      <c r="AJ19" s="26"/>
      <c r="AK19" s="27"/>
      <c r="AL19" s="28" t="e">
        <f>SUM(AJ19/$C$19)*100000</f>
        <v>#DIV/0!</v>
      </c>
      <c r="AM19" s="30" t="e">
        <f t="shared" si="2"/>
        <v>#DIV/0!</v>
      </c>
      <c r="AN19" s="26"/>
      <c r="AO19" s="27"/>
      <c r="AP19" s="28" t="e">
        <f>SUM(AN19/$C$19)*100000</f>
        <v>#DIV/0!</v>
      </c>
      <c r="AQ19" s="30" t="e">
        <f t="shared" si="3"/>
        <v>#DIV/0!</v>
      </c>
      <c r="AR19" s="26"/>
      <c r="AS19" s="27"/>
      <c r="AT19" s="28" t="e">
        <f>SUM(AR19/$C$19)*100000</f>
        <v>#DIV/0!</v>
      </c>
      <c r="AU19" s="30" t="e">
        <f t="shared" si="4"/>
        <v>#DIV/0!</v>
      </c>
      <c r="AV19" s="26"/>
      <c r="AW19" s="27"/>
      <c r="AX19" s="28" t="e">
        <f>SUM(AV19/$C$19)*100000</f>
        <v>#DIV/0!</v>
      </c>
      <c r="AY19" s="30" t="e">
        <f t="shared" si="5"/>
        <v>#DIV/0!</v>
      </c>
      <c r="AZ19" s="26"/>
      <c r="BA19" s="27"/>
      <c r="BB19" s="28" t="e">
        <f>SUM(AZ19/$C$19)*100000</f>
        <v>#DIV/0!</v>
      </c>
      <c r="BC19" s="30" t="e">
        <f t="shared" si="6"/>
        <v>#DIV/0!</v>
      </c>
      <c r="BD19" s="26"/>
      <c r="BE19" s="27"/>
      <c r="BF19" s="28" t="e">
        <f>SUM(BD19/$C$19)*100000</f>
        <v>#DIV/0!</v>
      </c>
      <c r="BG19" s="30" t="e">
        <f t="shared" si="7"/>
        <v>#DIV/0!</v>
      </c>
      <c r="BH19" s="26"/>
      <c r="BI19" s="27"/>
      <c r="BJ19" s="28" t="e">
        <f>SUM(BH19/$C$19)*100000</f>
        <v>#DIV/0!</v>
      </c>
      <c r="BK19" s="30" t="e">
        <f t="shared" si="8"/>
        <v>#DIV/0!</v>
      </c>
      <c r="BL19" s="26"/>
      <c r="BM19" s="27"/>
      <c r="BN19" s="28" t="e">
        <f>SUM(BL19/$C$19)*100000</f>
        <v>#DIV/0!</v>
      </c>
      <c r="BO19" s="30" t="e">
        <f t="shared" si="9"/>
        <v>#DIV/0!</v>
      </c>
      <c r="BP19" s="26"/>
      <c r="BQ19" s="27"/>
      <c r="BR19" s="28" t="e">
        <f>SUM(BP19/$C$19)*100000</f>
        <v>#DIV/0!</v>
      </c>
      <c r="BS19" s="30" t="e">
        <f t="shared" si="10"/>
        <v>#DIV/0!</v>
      </c>
      <c r="BT19" s="26"/>
      <c r="BU19" s="27"/>
      <c r="BV19" s="28" t="e">
        <f>SUM(BT19/$C$19)*100000</f>
        <v>#DIV/0!</v>
      </c>
      <c r="BW19" s="30" t="e">
        <f t="shared" si="11"/>
        <v>#DIV/0!</v>
      </c>
      <c r="BX19" s="26"/>
      <c r="BY19" s="27"/>
      <c r="BZ19" s="28" t="e">
        <f>SUM(BX19/$C$19)*100000</f>
        <v>#DIV/0!</v>
      </c>
      <c r="CA19" s="30" t="e">
        <f t="shared" si="12"/>
        <v>#DIV/0!</v>
      </c>
      <c r="CB19" s="26"/>
      <c r="CC19" s="27"/>
      <c r="CD19" s="28" t="e">
        <f>SUM(CB19/$C$19)*100000</f>
        <v>#DIV/0!</v>
      </c>
      <c r="CE19" s="30" t="e">
        <f t="shared" si="13"/>
        <v>#DIV/0!</v>
      </c>
      <c r="CF19" s="26"/>
      <c r="CG19" s="27"/>
      <c r="CH19" s="28" t="e">
        <f>SUM(CF19/$C$19)*100000</f>
        <v>#DIV/0!</v>
      </c>
      <c r="CI19" s="30" t="e">
        <f t="shared" si="14"/>
        <v>#DIV/0!</v>
      </c>
      <c r="CJ19" s="26"/>
      <c r="CK19" s="27"/>
      <c r="CL19" s="28" t="e">
        <f>SUM(CJ19/$C$19)*100000</f>
        <v>#DIV/0!</v>
      </c>
      <c r="CM19" s="30" t="e">
        <f t="shared" si="15"/>
        <v>#DIV/0!</v>
      </c>
      <c r="CN19" s="26"/>
      <c r="CO19" s="27"/>
      <c r="CP19" s="28" t="e">
        <f>SUM(CN19/$C$19)*100000</f>
        <v>#DIV/0!</v>
      </c>
      <c r="CQ19" s="30" t="e">
        <f t="shared" si="16"/>
        <v>#DIV/0!</v>
      </c>
      <c r="CR19" s="26"/>
      <c r="CS19" s="27"/>
      <c r="CT19" s="28" t="e">
        <f>SUM(CR19/$C$19)*100000</f>
        <v>#DIV/0!</v>
      </c>
      <c r="CU19" s="30" t="e">
        <f t="shared" si="17"/>
        <v>#DIV/0!</v>
      </c>
      <c r="CV19" s="26"/>
      <c r="CW19" s="27"/>
      <c r="CX19" s="28" t="e">
        <f>SUM(CV19/$C$19)*100000</f>
        <v>#DIV/0!</v>
      </c>
      <c r="CY19" s="30" t="e">
        <f t="shared" si="18"/>
        <v>#DIV/0!</v>
      </c>
      <c r="CZ19" s="26"/>
      <c r="DA19" s="27"/>
      <c r="DB19" s="28" t="e">
        <f>SUM(CZ19/$C$19)*100000</f>
        <v>#DIV/0!</v>
      </c>
      <c r="DC19" s="30" t="e">
        <f t="shared" si="19"/>
        <v>#DIV/0!</v>
      </c>
      <c r="DD19" s="26"/>
      <c r="DE19" s="27"/>
      <c r="DF19" s="28" t="e">
        <f>SUM(DD19/$C$19)*100000</f>
        <v>#DIV/0!</v>
      </c>
      <c r="DG19" s="30" t="e">
        <f t="shared" si="20"/>
        <v>#DIV/0!</v>
      </c>
      <c r="DH19" s="26"/>
      <c r="DI19" s="27"/>
      <c r="DJ19" s="28" t="e">
        <f>SUM(DH19/$C$19)*100000</f>
        <v>#DIV/0!</v>
      </c>
      <c r="DK19" s="30" t="e">
        <f t="shared" si="21"/>
        <v>#DIV/0!</v>
      </c>
      <c r="DL19" s="26"/>
      <c r="DM19" s="27"/>
      <c r="DN19" s="28" t="e">
        <f>SUM(DL19/$C$19)*100000</f>
        <v>#DIV/0!</v>
      </c>
      <c r="DO19" s="30" t="e">
        <f t="shared" si="22"/>
        <v>#DIV/0!</v>
      </c>
      <c r="DP19" s="26"/>
      <c r="DQ19" s="27"/>
      <c r="DR19" s="28" t="e">
        <f>SUM(DP19/$C$19)*100000</f>
        <v>#DIV/0!</v>
      </c>
      <c r="DS19" s="30" t="e">
        <f t="shared" si="23"/>
        <v>#DIV/0!</v>
      </c>
      <c r="DT19" s="26"/>
      <c r="DU19" s="27"/>
      <c r="DV19" s="28" t="e">
        <f>SUM(DT19/$C$19)*100000</f>
        <v>#DIV/0!</v>
      </c>
      <c r="DW19" s="30" t="e">
        <f t="shared" si="24"/>
        <v>#DIV/0!</v>
      </c>
      <c r="DX19" s="26"/>
      <c r="DY19" s="27"/>
      <c r="DZ19" s="28" t="e">
        <f>SUM(DX19/$C$19)*100000</f>
        <v>#DIV/0!</v>
      </c>
      <c r="EA19" s="30" t="e">
        <f t="shared" si="25"/>
        <v>#DIV/0!</v>
      </c>
      <c r="EB19" s="26"/>
      <c r="EC19" s="27"/>
      <c r="ED19" s="28" t="e">
        <f>SUM(EB19/$C$19)*100000</f>
        <v>#DIV/0!</v>
      </c>
      <c r="EE19" s="30" t="e">
        <f t="shared" si="26"/>
        <v>#DIV/0!</v>
      </c>
      <c r="EF19" s="26"/>
      <c r="EG19" s="27"/>
      <c r="EH19" s="28" t="e">
        <f>SUM(EF19/$C$19)*100000</f>
        <v>#DIV/0!</v>
      </c>
      <c r="EI19" s="30" t="e">
        <f t="shared" si="27"/>
        <v>#DIV/0!</v>
      </c>
      <c r="EJ19" s="26"/>
      <c r="EK19" s="27"/>
      <c r="EL19" s="28" t="e">
        <f>SUM(EJ19/$C$19)*100000</f>
        <v>#DIV/0!</v>
      </c>
      <c r="EM19" s="30" t="e">
        <f t="shared" si="28"/>
        <v>#DIV/0!</v>
      </c>
      <c r="EN19" s="26"/>
      <c r="EO19" s="27"/>
      <c r="EP19" s="28" t="e">
        <f>SUM(EN19/$C$19)*100000</f>
        <v>#DIV/0!</v>
      </c>
      <c r="EQ19" s="30" t="e">
        <f t="shared" si="29"/>
        <v>#DIV/0!</v>
      </c>
      <c r="ER19" s="26"/>
      <c r="ES19" s="27"/>
      <c r="ET19" s="28" t="e">
        <f>SUM(ER19/$C$19)*100000</f>
        <v>#DIV/0!</v>
      </c>
      <c r="EU19" s="30" t="e">
        <f t="shared" si="30"/>
        <v>#DIV/0!</v>
      </c>
      <c r="EV19" s="26"/>
      <c r="EW19" s="27"/>
      <c r="EX19" s="28" t="e">
        <f>SUM(EV19/$C$19)*100000</f>
        <v>#DIV/0!</v>
      </c>
      <c r="EY19" s="30" t="e">
        <f t="shared" si="31"/>
        <v>#DIV/0!</v>
      </c>
      <c r="EZ19" s="26"/>
      <c r="FA19" s="27"/>
      <c r="FB19" s="28" t="e">
        <f>SUM(EZ19/$C$19)*100000</f>
        <v>#DIV/0!</v>
      </c>
      <c r="FC19" s="30" t="e">
        <f t="shared" si="32"/>
        <v>#DIV/0!</v>
      </c>
      <c r="FD19" s="26"/>
      <c r="FE19" s="27"/>
      <c r="FF19" s="28" t="e">
        <f>SUM(FD19/$C$19)*100000</f>
        <v>#DIV/0!</v>
      </c>
      <c r="FG19" s="30" t="e">
        <f t="shared" si="33"/>
        <v>#DIV/0!</v>
      </c>
      <c r="FH19" s="26"/>
      <c r="FI19" s="27"/>
      <c r="FJ19" s="28" t="e">
        <f>SUM(FH19/$C$19)*100000</f>
        <v>#DIV/0!</v>
      </c>
      <c r="FK19" s="30" t="e">
        <f t="shared" si="34"/>
        <v>#DIV/0!</v>
      </c>
      <c r="FL19" s="26"/>
      <c r="FM19" s="27"/>
      <c r="FN19" s="28" t="e">
        <f>SUM(FL19/$C$19)*100000</f>
        <v>#DIV/0!</v>
      </c>
      <c r="FO19" s="30" t="e">
        <f t="shared" si="35"/>
        <v>#DIV/0!</v>
      </c>
      <c r="FP19" s="26"/>
      <c r="FQ19" s="27"/>
      <c r="FR19" s="28" t="e">
        <f>SUM(FP19/$C$19)*100000</f>
        <v>#DIV/0!</v>
      </c>
      <c r="FS19" s="30" t="e">
        <f t="shared" si="36"/>
        <v>#DIV/0!</v>
      </c>
      <c r="FT19" s="26"/>
      <c r="FU19" s="27"/>
      <c r="FV19" s="28" t="e">
        <f>SUM(FT19/$C$19)*100000</f>
        <v>#DIV/0!</v>
      </c>
      <c r="FW19" s="30" t="e">
        <f t="shared" si="37"/>
        <v>#DIV/0!</v>
      </c>
      <c r="FX19" s="26"/>
      <c r="FY19" s="27"/>
      <c r="FZ19" s="28" t="e">
        <f>SUM(FX19/$C$19)*100000</f>
        <v>#DIV/0!</v>
      </c>
      <c r="GA19" s="30" t="e">
        <f t="shared" si="38"/>
        <v>#DIV/0!</v>
      </c>
      <c r="GB19" s="26"/>
      <c r="GC19" s="27"/>
      <c r="GD19" s="28" t="e">
        <f>SUM(GB19/$C$19)*100000</f>
        <v>#DIV/0!</v>
      </c>
      <c r="GE19" s="30" t="e">
        <f t="shared" si="39"/>
        <v>#DIV/0!</v>
      </c>
      <c r="GF19" s="26"/>
      <c r="GG19" s="27"/>
      <c r="GH19" s="28" t="e">
        <f>SUM(GF19/$C$19)*100000</f>
        <v>#DIV/0!</v>
      </c>
      <c r="GI19" s="30" t="e">
        <f t="shared" si="40"/>
        <v>#DIV/0!</v>
      </c>
      <c r="GJ19" s="26"/>
      <c r="GK19" s="27"/>
      <c r="GL19" s="28" t="e">
        <f>SUM(GJ19/$C$19)*100000</f>
        <v>#DIV/0!</v>
      </c>
      <c r="GM19" s="30" t="e">
        <f t="shared" si="41"/>
        <v>#DIV/0!</v>
      </c>
      <c r="GN19" s="26"/>
      <c r="GO19" s="27"/>
      <c r="GP19" s="28" t="e">
        <f>SUM(GN19/$C$19)*100000</f>
        <v>#DIV/0!</v>
      </c>
      <c r="GQ19" s="30" t="e">
        <f t="shared" si="42"/>
        <v>#DIV/0!</v>
      </c>
      <c r="GR19" s="26"/>
      <c r="GS19" s="27"/>
      <c r="GT19" s="28" t="e">
        <f>SUM(GR19/$C$19)*100000</f>
        <v>#DIV/0!</v>
      </c>
      <c r="GU19" s="30" t="e">
        <f t="shared" si="43"/>
        <v>#DIV/0!</v>
      </c>
      <c r="GV19" s="26"/>
      <c r="GW19" s="27"/>
      <c r="GX19" s="28" t="e">
        <f>SUM(GV19/$C$19)*100000</f>
        <v>#DIV/0!</v>
      </c>
      <c r="GY19" s="30" t="e">
        <f t="shared" si="44"/>
        <v>#DIV/0!</v>
      </c>
      <c r="GZ19" s="26"/>
      <c r="HA19" s="27"/>
      <c r="HB19" s="28" t="e">
        <f>SUM(GZ19/$C$19)*100000</f>
        <v>#DIV/0!</v>
      </c>
      <c r="HC19" s="30" t="e">
        <f t="shared" si="45"/>
        <v>#DIV/0!</v>
      </c>
      <c r="HD19" s="31">
        <f t="shared" si="60"/>
        <v>0</v>
      </c>
      <c r="HE19" s="31">
        <f t="shared" si="58"/>
        <v>0</v>
      </c>
      <c r="HF19" s="28" t="e">
        <f t="shared" si="46"/>
        <v>#DIV/0!</v>
      </c>
      <c r="HG19" s="29" t="e">
        <f t="shared" si="59"/>
        <v>#DIV/0!</v>
      </c>
    </row>
    <row r="20" spans="1:215" s="216" customFormat="1" ht="25" customHeight="1">
      <c r="A20" s="23"/>
      <c r="B20" s="24"/>
      <c r="C20" s="25"/>
      <c r="D20" s="26"/>
      <c r="E20" s="27"/>
      <c r="F20" s="28" t="e">
        <f t="shared" ref="F20:F30" si="61">SUM(D20/C20)*100000</f>
        <v>#DIV/0!</v>
      </c>
      <c r="G20" s="29" t="e">
        <f t="shared" ref="G20:G30" si="62">SUM(E20/D20)*100</f>
        <v>#DIV/0!</v>
      </c>
      <c r="H20" s="26"/>
      <c r="I20" s="27"/>
      <c r="J20" s="28" t="e">
        <f t="shared" ref="J20:J30" si="63">SUM(H20/C20)*100000</f>
        <v>#DIV/0!</v>
      </c>
      <c r="K20" s="29" t="e">
        <f t="shared" ref="K20:K30" si="64">SUM(I20/H20)*100</f>
        <v>#DIV/0!</v>
      </c>
      <c r="L20" s="26"/>
      <c r="M20" s="27"/>
      <c r="N20" s="28" t="e">
        <f t="shared" ref="N20:N30" si="65">SUM(L20/C20)*100000</f>
        <v>#DIV/0!</v>
      </c>
      <c r="O20" s="29" t="e">
        <f t="shared" ref="O20:O30" si="66">SUM(M20/L20)*100</f>
        <v>#DIV/0!</v>
      </c>
      <c r="P20" s="26"/>
      <c r="Q20" s="27"/>
      <c r="R20" s="28" t="e">
        <f t="shared" ref="R20:R30" si="67">SUM(P20/C20)*100000</f>
        <v>#DIV/0!</v>
      </c>
      <c r="S20" s="29" t="e">
        <f t="shared" ref="S20:S30" si="68">SUM(Q20/P20)*100</f>
        <v>#DIV/0!</v>
      </c>
      <c r="T20" s="26"/>
      <c r="U20" s="27"/>
      <c r="V20" s="28" t="e">
        <f t="shared" ref="V20:V30" si="69">SUM(T20/C20)*100000</f>
        <v>#DIV/0!</v>
      </c>
      <c r="W20" s="30" t="e">
        <f t="shared" ref="W20:W30" si="70">SUM(U20/T20)*100</f>
        <v>#DIV/0!</v>
      </c>
      <c r="X20" s="26"/>
      <c r="Y20" s="27"/>
      <c r="Z20" s="28" t="e">
        <f>SUM(X20/$C$20)*100000</f>
        <v>#DIV/0!</v>
      </c>
      <c r="AA20" s="30" t="e">
        <f t="shared" ref="AA20:AA30" si="71">SUM(Y20/X20)*100</f>
        <v>#DIV/0!</v>
      </c>
      <c r="AB20" s="26"/>
      <c r="AC20" s="27"/>
      <c r="AD20" s="28" t="e">
        <f>SUM(AB20/$C$20)*100000</f>
        <v>#DIV/0!</v>
      </c>
      <c r="AE20" s="30" t="e">
        <f t="shared" si="0"/>
        <v>#DIV/0!</v>
      </c>
      <c r="AF20" s="26"/>
      <c r="AG20" s="27"/>
      <c r="AH20" s="28" t="e">
        <f>SUM(AF20/$C$20)*100000</f>
        <v>#DIV/0!</v>
      </c>
      <c r="AI20" s="30" t="e">
        <f t="shared" si="1"/>
        <v>#DIV/0!</v>
      </c>
      <c r="AJ20" s="26"/>
      <c r="AK20" s="27"/>
      <c r="AL20" s="28" t="e">
        <f>SUM(AJ20/$C$20)*100000</f>
        <v>#DIV/0!</v>
      </c>
      <c r="AM20" s="30" t="e">
        <f t="shared" si="2"/>
        <v>#DIV/0!</v>
      </c>
      <c r="AN20" s="26"/>
      <c r="AO20" s="27"/>
      <c r="AP20" s="28" t="e">
        <f>SUM(AN20/$C$20)*100000</f>
        <v>#DIV/0!</v>
      </c>
      <c r="AQ20" s="30" t="e">
        <f t="shared" si="3"/>
        <v>#DIV/0!</v>
      </c>
      <c r="AR20" s="26"/>
      <c r="AS20" s="27"/>
      <c r="AT20" s="28" t="e">
        <f>SUM(AR20/$C$20)*100000</f>
        <v>#DIV/0!</v>
      </c>
      <c r="AU20" s="30" t="e">
        <f t="shared" si="4"/>
        <v>#DIV/0!</v>
      </c>
      <c r="AV20" s="26"/>
      <c r="AW20" s="27"/>
      <c r="AX20" s="28" t="e">
        <f>SUM(AV20/$C$20)*100000</f>
        <v>#DIV/0!</v>
      </c>
      <c r="AY20" s="30" t="e">
        <f t="shared" si="5"/>
        <v>#DIV/0!</v>
      </c>
      <c r="AZ20" s="26"/>
      <c r="BA20" s="27"/>
      <c r="BB20" s="28" t="e">
        <f>SUM(AZ20/$C$20)*100000</f>
        <v>#DIV/0!</v>
      </c>
      <c r="BC20" s="30" t="e">
        <f t="shared" si="6"/>
        <v>#DIV/0!</v>
      </c>
      <c r="BD20" s="26"/>
      <c r="BE20" s="27"/>
      <c r="BF20" s="28" t="e">
        <f>SUM(BD20/$C$20)*100000</f>
        <v>#DIV/0!</v>
      </c>
      <c r="BG20" s="30" t="e">
        <f t="shared" si="7"/>
        <v>#DIV/0!</v>
      </c>
      <c r="BH20" s="26"/>
      <c r="BI20" s="27"/>
      <c r="BJ20" s="28" t="e">
        <f>SUM(BH20/$C$20)*100000</f>
        <v>#DIV/0!</v>
      </c>
      <c r="BK20" s="30" t="e">
        <f t="shared" si="8"/>
        <v>#DIV/0!</v>
      </c>
      <c r="BL20" s="26"/>
      <c r="BM20" s="27"/>
      <c r="BN20" s="28" t="e">
        <f>SUM(BL20/$C$20)*100000</f>
        <v>#DIV/0!</v>
      </c>
      <c r="BO20" s="30" t="e">
        <f t="shared" si="9"/>
        <v>#DIV/0!</v>
      </c>
      <c r="BP20" s="26"/>
      <c r="BQ20" s="27"/>
      <c r="BR20" s="28" t="e">
        <f>SUM(BP20/$C$20)*100000</f>
        <v>#DIV/0!</v>
      </c>
      <c r="BS20" s="30" t="e">
        <f t="shared" si="10"/>
        <v>#DIV/0!</v>
      </c>
      <c r="BT20" s="26"/>
      <c r="BU20" s="27"/>
      <c r="BV20" s="28" t="e">
        <f>SUM(BT20/$C$20)*100000</f>
        <v>#DIV/0!</v>
      </c>
      <c r="BW20" s="30" t="e">
        <f t="shared" si="11"/>
        <v>#DIV/0!</v>
      </c>
      <c r="BX20" s="26"/>
      <c r="BY20" s="27"/>
      <c r="BZ20" s="28" t="e">
        <f>SUM(BX20/$C$20)*100000</f>
        <v>#DIV/0!</v>
      </c>
      <c r="CA20" s="30" t="e">
        <f t="shared" si="12"/>
        <v>#DIV/0!</v>
      </c>
      <c r="CB20" s="26"/>
      <c r="CC20" s="27"/>
      <c r="CD20" s="28" t="e">
        <f>SUM(CB20/$C$20)*100000</f>
        <v>#DIV/0!</v>
      </c>
      <c r="CE20" s="30" t="e">
        <f t="shared" si="13"/>
        <v>#DIV/0!</v>
      </c>
      <c r="CF20" s="26"/>
      <c r="CG20" s="27"/>
      <c r="CH20" s="28" t="e">
        <f>SUM(CF20/$C$20)*100000</f>
        <v>#DIV/0!</v>
      </c>
      <c r="CI20" s="30" t="e">
        <f t="shared" si="14"/>
        <v>#DIV/0!</v>
      </c>
      <c r="CJ20" s="26"/>
      <c r="CK20" s="27"/>
      <c r="CL20" s="28" t="e">
        <f>SUM(CJ20/$C$20)*100000</f>
        <v>#DIV/0!</v>
      </c>
      <c r="CM20" s="30" t="e">
        <f t="shared" si="15"/>
        <v>#DIV/0!</v>
      </c>
      <c r="CN20" s="26"/>
      <c r="CO20" s="27"/>
      <c r="CP20" s="28" t="e">
        <f>SUM(CN20/$C$20)*100000</f>
        <v>#DIV/0!</v>
      </c>
      <c r="CQ20" s="30" t="e">
        <f t="shared" si="16"/>
        <v>#DIV/0!</v>
      </c>
      <c r="CR20" s="26"/>
      <c r="CS20" s="27"/>
      <c r="CT20" s="28" t="e">
        <f>SUM(CR20/$C$20)*100000</f>
        <v>#DIV/0!</v>
      </c>
      <c r="CU20" s="30" t="e">
        <f t="shared" si="17"/>
        <v>#DIV/0!</v>
      </c>
      <c r="CV20" s="26"/>
      <c r="CW20" s="27"/>
      <c r="CX20" s="28" t="e">
        <f>SUM(CV20/$C$20)*100000</f>
        <v>#DIV/0!</v>
      </c>
      <c r="CY20" s="30" t="e">
        <f t="shared" si="18"/>
        <v>#DIV/0!</v>
      </c>
      <c r="CZ20" s="26"/>
      <c r="DA20" s="27"/>
      <c r="DB20" s="28" t="e">
        <f>SUM(CZ20/$C$20)*100000</f>
        <v>#DIV/0!</v>
      </c>
      <c r="DC20" s="30" t="e">
        <f t="shared" si="19"/>
        <v>#DIV/0!</v>
      </c>
      <c r="DD20" s="26"/>
      <c r="DE20" s="27"/>
      <c r="DF20" s="28" t="e">
        <f>SUM(DD20/$C$20)*100000</f>
        <v>#DIV/0!</v>
      </c>
      <c r="DG20" s="30" t="e">
        <f t="shared" si="20"/>
        <v>#DIV/0!</v>
      </c>
      <c r="DH20" s="26"/>
      <c r="DI20" s="27"/>
      <c r="DJ20" s="28" t="e">
        <f>SUM(DH20/$C$20)*100000</f>
        <v>#DIV/0!</v>
      </c>
      <c r="DK20" s="30" t="e">
        <f t="shared" si="21"/>
        <v>#DIV/0!</v>
      </c>
      <c r="DL20" s="26"/>
      <c r="DM20" s="27"/>
      <c r="DN20" s="28" t="e">
        <f>SUM(DL20/$C$20)*100000</f>
        <v>#DIV/0!</v>
      </c>
      <c r="DO20" s="30" t="e">
        <f t="shared" si="22"/>
        <v>#DIV/0!</v>
      </c>
      <c r="DP20" s="26"/>
      <c r="DQ20" s="27"/>
      <c r="DR20" s="28" t="e">
        <f>SUM(DP20/$C$20)*100000</f>
        <v>#DIV/0!</v>
      </c>
      <c r="DS20" s="30" t="e">
        <f t="shared" si="23"/>
        <v>#DIV/0!</v>
      </c>
      <c r="DT20" s="26"/>
      <c r="DU20" s="27"/>
      <c r="DV20" s="28" t="e">
        <f>SUM(DT20/$C$20)*100000</f>
        <v>#DIV/0!</v>
      </c>
      <c r="DW20" s="30" t="e">
        <f t="shared" si="24"/>
        <v>#DIV/0!</v>
      </c>
      <c r="DX20" s="26"/>
      <c r="DY20" s="27"/>
      <c r="DZ20" s="28" t="e">
        <f>SUM(DX20/$C$20)*100000</f>
        <v>#DIV/0!</v>
      </c>
      <c r="EA20" s="30" t="e">
        <f t="shared" si="25"/>
        <v>#DIV/0!</v>
      </c>
      <c r="EB20" s="26"/>
      <c r="EC20" s="27"/>
      <c r="ED20" s="28" t="e">
        <f>SUM(EB20/$C$20)*100000</f>
        <v>#DIV/0!</v>
      </c>
      <c r="EE20" s="30" t="e">
        <f t="shared" si="26"/>
        <v>#DIV/0!</v>
      </c>
      <c r="EF20" s="26"/>
      <c r="EG20" s="27"/>
      <c r="EH20" s="28" t="e">
        <f>SUM(EF20/$C$20)*100000</f>
        <v>#DIV/0!</v>
      </c>
      <c r="EI20" s="30" t="e">
        <f t="shared" si="27"/>
        <v>#DIV/0!</v>
      </c>
      <c r="EJ20" s="26"/>
      <c r="EK20" s="27"/>
      <c r="EL20" s="28" t="e">
        <f>SUM(EJ20/$C$20)*100000</f>
        <v>#DIV/0!</v>
      </c>
      <c r="EM20" s="30" t="e">
        <f t="shared" si="28"/>
        <v>#DIV/0!</v>
      </c>
      <c r="EN20" s="26"/>
      <c r="EO20" s="27"/>
      <c r="EP20" s="28" t="e">
        <f>SUM(EN20/$C$20)*100000</f>
        <v>#DIV/0!</v>
      </c>
      <c r="EQ20" s="30" t="e">
        <f t="shared" si="29"/>
        <v>#DIV/0!</v>
      </c>
      <c r="ER20" s="26"/>
      <c r="ES20" s="27"/>
      <c r="ET20" s="28" t="e">
        <f>SUM(ER20/$C$20)*100000</f>
        <v>#DIV/0!</v>
      </c>
      <c r="EU20" s="30" t="e">
        <f t="shared" si="30"/>
        <v>#DIV/0!</v>
      </c>
      <c r="EV20" s="26"/>
      <c r="EW20" s="27"/>
      <c r="EX20" s="28" t="e">
        <f>SUM(EV20/$C$20)*100000</f>
        <v>#DIV/0!</v>
      </c>
      <c r="EY20" s="30" t="e">
        <f t="shared" si="31"/>
        <v>#DIV/0!</v>
      </c>
      <c r="EZ20" s="26"/>
      <c r="FA20" s="27"/>
      <c r="FB20" s="28" t="e">
        <f>SUM(EZ20/$C$20)*100000</f>
        <v>#DIV/0!</v>
      </c>
      <c r="FC20" s="30" t="e">
        <f t="shared" si="32"/>
        <v>#DIV/0!</v>
      </c>
      <c r="FD20" s="26"/>
      <c r="FE20" s="27"/>
      <c r="FF20" s="28" t="e">
        <f>SUM(FD20/$C$20)*100000</f>
        <v>#DIV/0!</v>
      </c>
      <c r="FG20" s="30" t="e">
        <f t="shared" si="33"/>
        <v>#DIV/0!</v>
      </c>
      <c r="FH20" s="26"/>
      <c r="FI20" s="27"/>
      <c r="FJ20" s="28" t="e">
        <f>SUM(FH20/$C$20)*100000</f>
        <v>#DIV/0!</v>
      </c>
      <c r="FK20" s="30" t="e">
        <f t="shared" si="34"/>
        <v>#DIV/0!</v>
      </c>
      <c r="FL20" s="26"/>
      <c r="FM20" s="27"/>
      <c r="FN20" s="28" t="e">
        <f>SUM(FL20/$C$20)*100000</f>
        <v>#DIV/0!</v>
      </c>
      <c r="FO20" s="30" t="e">
        <f t="shared" si="35"/>
        <v>#DIV/0!</v>
      </c>
      <c r="FP20" s="26"/>
      <c r="FQ20" s="27"/>
      <c r="FR20" s="28" t="e">
        <f>SUM(FP20/$C$20)*100000</f>
        <v>#DIV/0!</v>
      </c>
      <c r="FS20" s="30" t="e">
        <f t="shared" si="36"/>
        <v>#DIV/0!</v>
      </c>
      <c r="FT20" s="26"/>
      <c r="FU20" s="27"/>
      <c r="FV20" s="28" t="e">
        <f>SUM(FT20/$C$20)*100000</f>
        <v>#DIV/0!</v>
      </c>
      <c r="FW20" s="30" t="e">
        <f t="shared" si="37"/>
        <v>#DIV/0!</v>
      </c>
      <c r="FX20" s="26"/>
      <c r="FY20" s="27"/>
      <c r="FZ20" s="28" t="e">
        <f>SUM(FX20/$C$20)*100000</f>
        <v>#DIV/0!</v>
      </c>
      <c r="GA20" s="30" t="e">
        <f t="shared" si="38"/>
        <v>#DIV/0!</v>
      </c>
      <c r="GB20" s="26"/>
      <c r="GC20" s="27"/>
      <c r="GD20" s="28" t="e">
        <f>SUM(GB20/$C$20)*100000</f>
        <v>#DIV/0!</v>
      </c>
      <c r="GE20" s="30" t="e">
        <f t="shared" si="39"/>
        <v>#DIV/0!</v>
      </c>
      <c r="GF20" s="26"/>
      <c r="GG20" s="27"/>
      <c r="GH20" s="28" t="e">
        <f>SUM(GF20/$C$20)*100000</f>
        <v>#DIV/0!</v>
      </c>
      <c r="GI20" s="30" t="e">
        <f t="shared" si="40"/>
        <v>#DIV/0!</v>
      </c>
      <c r="GJ20" s="26"/>
      <c r="GK20" s="27"/>
      <c r="GL20" s="28" t="e">
        <f>SUM(GJ20/$C$20)*100000</f>
        <v>#DIV/0!</v>
      </c>
      <c r="GM20" s="30" t="e">
        <f t="shared" si="41"/>
        <v>#DIV/0!</v>
      </c>
      <c r="GN20" s="26"/>
      <c r="GO20" s="27"/>
      <c r="GP20" s="28" t="e">
        <f>SUM(GN20/$C$20)*100000</f>
        <v>#DIV/0!</v>
      </c>
      <c r="GQ20" s="30" t="e">
        <f t="shared" si="42"/>
        <v>#DIV/0!</v>
      </c>
      <c r="GR20" s="26"/>
      <c r="GS20" s="27"/>
      <c r="GT20" s="28" t="e">
        <f>SUM(GR20/$C$20)*100000</f>
        <v>#DIV/0!</v>
      </c>
      <c r="GU20" s="30" t="e">
        <f t="shared" si="43"/>
        <v>#DIV/0!</v>
      </c>
      <c r="GV20" s="26"/>
      <c r="GW20" s="27"/>
      <c r="GX20" s="28" t="e">
        <f>SUM(GV20/$C$20)*100000</f>
        <v>#DIV/0!</v>
      </c>
      <c r="GY20" s="30" t="e">
        <f t="shared" si="44"/>
        <v>#DIV/0!</v>
      </c>
      <c r="GZ20" s="26"/>
      <c r="HA20" s="27"/>
      <c r="HB20" s="28" t="e">
        <f>SUM(GZ20/$C$20)*100000</f>
        <v>#DIV/0!</v>
      </c>
      <c r="HC20" s="30" t="e">
        <f t="shared" si="45"/>
        <v>#DIV/0!</v>
      </c>
      <c r="HD20" s="31">
        <f t="shared" si="60"/>
        <v>0</v>
      </c>
      <c r="HE20" s="31">
        <f t="shared" si="58"/>
        <v>0</v>
      </c>
      <c r="HF20" s="28" t="e">
        <f t="shared" si="46"/>
        <v>#DIV/0!</v>
      </c>
      <c r="HG20" s="29" t="e">
        <f t="shared" ref="HG20:HG30" si="72">SUM(HE20/HD20)*100</f>
        <v>#DIV/0!</v>
      </c>
    </row>
    <row r="21" spans="1:215" s="216" customFormat="1" ht="25" customHeight="1">
      <c r="A21" s="23"/>
      <c r="B21" s="24"/>
      <c r="C21" s="25"/>
      <c r="D21" s="26"/>
      <c r="E21" s="27"/>
      <c r="F21" s="28" t="e">
        <f t="shared" si="61"/>
        <v>#DIV/0!</v>
      </c>
      <c r="G21" s="29" t="e">
        <f t="shared" si="62"/>
        <v>#DIV/0!</v>
      </c>
      <c r="H21" s="26"/>
      <c r="I21" s="27"/>
      <c r="J21" s="28" t="e">
        <f t="shared" si="63"/>
        <v>#DIV/0!</v>
      </c>
      <c r="K21" s="29" t="e">
        <f t="shared" si="64"/>
        <v>#DIV/0!</v>
      </c>
      <c r="L21" s="26"/>
      <c r="M21" s="27"/>
      <c r="N21" s="28" t="e">
        <f t="shared" si="65"/>
        <v>#DIV/0!</v>
      </c>
      <c r="O21" s="29" t="e">
        <f t="shared" si="66"/>
        <v>#DIV/0!</v>
      </c>
      <c r="P21" s="26"/>
      <c r="Q21" s="27"/>
      <c r="R21" s="28" t="e">
        <f t="shared" si="67"/>
        <v>#DIV/0!</v>
      </c>
      <c r="S21" s="29" t="e">
        <f t="shared" si="68"/>
        <v>#DIV/0!</v>
      </c>
      <c r="T21" s="26"/>
      <c r="U21" s="27"/>
      <c r="V21" s="28" t="e">
        <f t="shared" si="69"/>
        <v>#DIV/0!</v>
      </c>
      <c r="W21" s="30" t="e">
        <f t="shared" si="70"/>
        <v>#DIV/0!</v>
      </c>
      <c r="X21" s="26"/>
      <c r="Y21" s="27"/>
      <c r="Z21" s="28" t="e">
        <f>SUM(X21/$C$21)*100000</f>
        <v>#DIV/0!</v>
      </c>
      <c r="AA21" s="30" t="e">
        <f t="shared" si="71"/>
        <v>#DIV/0!</v>
      </c>
      <c r="AB21" s="26"/>
      <c r="AC21" s="27"/>
      <c r="AD21" s="28" t="e">
        <f>SUM(AB21/$C$21)*100000</f>
        <v>#DIV/0!</v>
      </c>
      <c r="AE21" s="30" t="e">
        <f t="shared" si="0"/>
        <v>#DIV/0!</v>
      </c>
      <c r="AF21" s="26"/>
      <c r="AG21" s="27"/>
      <c r="AH21" s="28" t="e">
        <f>SUM(AF21/$C$21)*100000</f>
        <v>#DIV/0!</v>
      </c>
      <c r="AI21" s="30" t="e">
        <f t="shared" si="1"/>
        <v>#DIV/0!</v>
      </c>
      <c r="AJ21" s="26"/>
      <c r="AK21" s="27"/>
      <c r="AL21" s="28" t="e">
        <f>SUM(AJ21/$C$21)*100000</f>
        <v>#DIV/0!</v>
      </c>
      <c r="AM21" s="30" t="e">
        <f t="shared" si="2"/>
        <v>#DIV/0!</v>
      </c>
      <c r="AN21" s="26"/>
      <c r="AO21" s="27"/>
      <c r="AP21" s="28" t="e">
        <f>SUM(AN21/$C$21)*100000</f>
        <v>#DIV/0!</v>
      </c>
      <c r="AQ21" s="30" t="e">
        <f t="shared" si="3"/>
        <v>#DIV/0!</v>
      </c>
      <c r="AR21" s="26"/>
      <c r="AS21" s="27"/>
      <c r="AT21" s="28" t="e">
        <f>SUM(AR21/$C$21)*100000</f>
        <v>#DIV/0!</v>
      </c>
      <c r="AU21" s="30" t="e">
        <f t="shared" si="4"/>
        <v>#DIV/0!</v>
      </c>
      <c r="AV21" s="26"/>
      <c r="AW21" s="27"/>
      <c r="AX21" s="28" t="e">
        <f>SUM(AV21/$C$21)*100000</f>
        <v>#DIV/0!</v>
      </c>
      <c r="AY21" s="30" t="e">
        <f t="shared" si="5"/>
        <v>#DIV/0!</v>
      </c>
      <c r="AZ21" s="26"/>
      <c r="BA21" s="27"/>
      <c r="BB21" s="28" t="e">
        <f>SUM(AZ21/$C$21)*100000</f>
        <v>#DIV/0!</v>
      </c>
      <c r="BC21" s="30" t="e">
        <f t="shared" si="6"/>
        <v>#DIV/0!</v>
      </c>
      <c r="BD21" s="26"/>
      <c r="BE21" s="27"/>
      <c r="BF21" s="28" t="e">
        <f>SUM(BD21/$C$21)*100000</f>
        <v>#DIV/0!</v>
      </c>
      <c r="BG21" s="30" t="e">
        <f t="shared" si="7"/>
        <v>#DIV/0!</v>
      </c>
      <c r="BH21" s="26"/>
      <c r="BI21" s="27"/>
      <c r="BJ21" s="28" t="e">
        <f>SUM(BH21/$C$21)*100000</f>
        <v>#DIV/0!</v>
      </c>
      <c r="BK21" s="30" t="e">
        <f t="shared" si="8"/>
        <v>#DIV/0!</v>
      </c>
      <c r="BL21" s="26"/>
      <c r="BM21" s="27"/>
      <c r="BN21" s="28" t="e">
        <f>SUM(BL21/$C$21)*100000</f>
        <v>#DIV/0!</v>
      </c>
      <c r="BO21" s="30" t="e">
        <f t="shared" si="9"/>
        <v>#DIV/0!</v>
      </c>
      <c r="BP21" s="26"/>
      <c r="BQ21" s="27"/>
      <c r="BR21" s="28" t="e">
        <f>SUM(BP21/$C$21)*100000</f>
        <v>#DIV/0!</v>
      </c>
      <c r="BS21" s="30" t="e">
        <f t="shared" si="10"/>
        <v>#DIV/0!</v>
      </c>
      <c r="BT21" s="26"/>
      <c r="BU21" s="27"/>
      <c r="BV21" s="28" t="e">
        <f>SUM(BT21/$C$21)*100000</f>
        <v>#DIV/0!</v>
      </c>
      <c r="BW21" s="30" t="e">
        <f t="shared" si="11"/>
        <v>#DIV/0!</v>
      </c>
      <c r="BX21" s="26"/>
      <c r="BY21" s="27"/>
      <c r="BZ21" s="28" t="e">
        <f>SUM(BX21/$C$21)*100000</f>
        <v>#DIV/0!</v>
      </c>
      <c r="CA21" s="30" t="e">
        <f t="shared" si="12"/>
        <v>#DIV/0!</v>
      </c>
      <c r="CB21" s="26"/>
      <c r="CC21" s="27"/>
      <c r="CD21" s="28" t="e">
        <f>SUM(CB21/$C$21)*100000</f>
        <v>#DIV/0!</v>
      </c>
      <c r="CE21" s="30" t="e">
        <f t="shared" si="13"/>
        <v>#DIV/0!</v>
      </c>
      <c r="CF21" s="26"/>
      <c r="CG21" s="27"/>
      <c r="CH21" s="28" t="e">
        <f>SUM(CF21/$C$21)*100000</f>
        <v>#DIV/0!</v>
      </c>
      <c r="CI21" s="30" t="e">
        <f t="shared" si="14"/>
        <v>#DIV/0!</v>
      </c>
      <c r="CJ21" s="26"/>
      <c r="CK21" s="27"/>
      <c r="CL21" s="28" t="e">
        <f>SUM(CJ21/$C$21)*100000</f>
        <v>#DIV/0!</v>
      </c>
      <c r="CM21" s="30" t="e">
        <f t="shared" si="15"/>
        <v>#DIV/0!</v>
      </c>
      <c r="CN21" s="26"/>
      <c r="CO21" s="27"/>
      <c r="CP21" s="28" t="e">
        <f>SUM(CN21/$C$21)*100000</f>
        <v>#DIV/0!</v>
      </c>
      <c r="CQ21" s="30" t="e">
        <f t="shared" si="16"/>
        <v>#DIV/0!</v>
      </c>
      <c r="CR21" s="26"/>
      <c r="CS21" s="27"/>
      <c r="CT21" s="28" t="e">
        <f>SUM(CR21/$C$21)*100000</f>
        <v>#DIV/0!</v>
      </c>
      <c r="CU21" s="30" t="e">
        <f t="shared" si="17"/>
        <v>#DIV/0!</v>
      </c>
      <c r="CV21" s="26"/>
      <c r="CW21" s="27"/>
      <c r="CX21" s="28" t="e">
        <f>SUM(CV21/$C$21)*100000</f>
        <v>#DIV/0!</v>
      </c>
      <c r="CY21" s="30" t="e">
        <f t="shared" si="18"/>
        <v>#DIV/0!</v>
      </c>
      <c r="CZ21" s="26"/>
      <c r="DA21" s="27"/>
      <c r="DB21" s="28" t="e">
        <f>SUM(CZ21/$C$21)*100000</f>
        <v>#DIV/0!</v>
      </c>
      <c r="DC21" s="30" t="e">
        <f t="shared" si="19"/>
        <v>#DIV/0!</v>
      </c>
      <c r="DD21" s="26"/>
      <c r="DE21" s="27"/>
      <c r="DF21" s="28" t="e">
        <f>SUM(DD21/$C$21)*100000</f>
        <v>#DIV/0!</v>
      </c>
      <c r="DG21" s="30" t="e">
        <f t="shared" si="20"/>
        <v>#DIV/0!</v>
      </c>
      <c r="DH21" s="26"/>
      <c r="DI21" s="27"/>
      <c r="DJ21" s="28" t="e">
        <f>SUM(DH21/$C$21)*100000</f>
        <v>#DIV/0!</v>
      </c>
      <c r="DK21" s="30" t="e">
        <f t="shared" si="21"/>
        <v>#DIV/0!</v>
      </c>
      <c r="DL21" s="26"/>
      <c r="DM21" s="27"/>
      <c r="DN21" s="28" t="e">
        <f>SUM(DL21/$C$21)*100000</f>
        <v>#DIV/0!</v>
      </c>
      <c r="DO21" s="30" t="e">
        <f t="shared" si="22"/>
        <v>#DIV/0!</v>
      </c>
      <c r="DP21" s="26"/>
      <c r="DQ21" s="27"/>
      <c r="DR21" s="28" t="e">
        <f>SUM(DP21/$C$21)*100000</f>
        <v>#DIV/0!</v>
      </c>
      <c r="DS21" s="30" t="e">
        <f t="shared" si="23"/>
        <v>#DIV/0!</v>
      </c>
      <c r="DT21" s="26"/>
      <c r="DU21" s="27"/>
      <c r="DV21" s="28" t="e">
        <f>SUM(DT21/$C$21)*100000</f>
        <v>#DIV/0!</v>
      </c>
      <c r="DW21" s="30" t="e">
        <f t="shared" si="24"/>
        <v>#DIV/0!</v>
      </c>
      <c r="DX21" s="26"/>
      <c r="DY21" s="27"/>
      <c r="DZ21" s="28" t="e">
        <f>SUM(DX21/$C$21)*100000</f>
        <v>#DIV/0!</v>
      </c>
      <c r="EA21" s="30" t="e">
        <f t="shared" si="25"/>
        <v>#DIV/0!</v>
      </c>
      <c r="EB21" s="26"/>
      <c r="EC21" s="27"/>
      <c r="ED21" s="28" t="e">
        <f>SUM(EB21/$C$21)*100000</f>
        <v>#DIV/0!</v>
      </c>
      <c r="EE21" s="30" t="e">
        <f t="shared" si="26"/>
        <v>#DIV/0!</v>
      </c>
      <c r="EF21" s="26"/>
      <c r="EG21" s="27"/>
      <c r="EH21" s="28" t="e">
        <f>SUM(EF21/$C$21)*100000</f>
        <v>#DIV/0!</v>
      </c>
      <c r="EI21" s="30" t="e">
        <f t="shared" si="27"/>
        <v>#DIV/0!</v>
      </c>
      <c r="EJ21" s="26"/>
      <c r="EK21" s="27"/>
      <c r="EL21" s="28" t="e">
        <f>SUM(EJ21/$C$21)*100000</f>
        <v>#DIV/0!</v>
      </c>
      <c r="EM21" s="30" t="e">
        <f t="shared" si="28"/>
        <v>#DIV/0!</v>
      </c>
      <c r="EN21" s="26"/>
      <c r="EO21" s="27"/>
      <c r="EP21" s="28" t="e">
        <f>SUM(EN21/$C$21)*100000</f>
        <v>#DIV/0!</v>
      </c>
      <c r="EQ21" s="30" t="e">
        <f t="shared" si="29"/>
        <v>#DIV/0!</v>
      </c>
      <c r="ER21" s="26"/>
      <c r="ES21" s="27"/>
      <c r="ET21" s="28" t="e">
        <f>SUM(ER21/$C$21)*100000</f>
        <v>#DIV/0!</v>
      </c>
      <c r="EU21" s="30" t="e">
        <f t="shared" si="30"/>
        <v>#DIV/0!</v>
      </c>
      <c r="EV21" s="26"/>
      <c r="EW21" s="27"/>
      <c r="EX21" s="28" t="e">
        <f>SUM(EV21/$C$21)*100000</f>
        <v>#DIV/0!</v>
      </c>
      <c r="EY21" s="30" t="e">
        <f t="shared" si="31"/>
        <v>#DIV/0!</v>
      </c>
      <c r="EZ21" s="26"/>
      <c r="FA21" s="27"/>
      <c r="FB21" s="28" t="e">
        <f>SUM(EZ21/$C$21)*100000</f>
        <v>#DIV/0!</v>
      </c>
      <c r="FC21" s="30" t="e">
        <f t="shared" si="32"/>
        <v>#DIV/0!</v>
      </c>
      <c r="FD21" s="26"/>
      <c r="FE21" s="27"/>
      <c r="FF21" s="28" t="e">
        <f>SUM(FD21/$C$21)*100000</f>
        <v>#DIV/0!</v>
      </c>
      <c r="FG21" s="30" t="e">
        <f t="shared" si="33"/>
        <v>#DIV/0!</v>
      </c>
      <c r="FH21" s="26"/>
      <c r="FI21" s="27"/>
      <c r="FJ21" s="28" t="e">
        <f>SUM(FH21/$C$21)*100000</f>
        <v>#DIV/0!</v>
      </c>
      <c r="FK21" s="30" t="e">
        <f t="shared" si="34"/>
        <v>#DIV/0!</v>
      </c>
      <c r="FL21" s="26"/>
      <c r="FM21" s="27"/>
      <c r="FN21" s="28" t="e">
        <f>SUM(FL21/$C$21)*100000</f>
        <v>#DIV/0!</v>
      </c>
      <c r="FO21" s="30" t="e">
        <f t="shared" si="35"/>
        <v>#DIV/0!</v>
      </c>
      <c r="FP21" s="26"/>
      <c r="FQ21" s="27"/>
      <c r="FR21" s="28" t="e">
        <f>SUM(FP21/$C$21)*100000</f>
        <v>#DIV/0!</v>
      </c>
      <c r="FS21" s="30" t="e">
        <f t="shared" si="36"/>
        <v>#DIV/0!</v>
      </c>
      <c r="FT21" s="26"/>
      <c r="FU21" s="27"/>
      <c r="FV21" s="28" t="e">
        <f>SUM(FT21/$C$21)*100000</f>
        <v>#DIV/0!</v>
      </c>
      <c r="FW21" s="30" t="e">
        <f t="shared" si="37"/>
        <v>#DIV/0!</v>
      </c>
      <c r="FX21" s="26"/>
      <c r="FY21" s="27"/>
      <c r="FZ21" s="28" t="e">
        <f>SUM(FX21/$C$21)*100000</f>
        <v>#DIV/0!</v>
      </c>
      <c r="GA21" s="30" t="e">
        <f t="shared" si="38"/>
        <v>#DIV/0!</v>
      </c>
      <c r="GB21" s="26"/>
      <c r="GC21" s="27"/>
      <c r="GD21" s="28" t="e">
        <f>SUM(GB21/$C$21)*100000</f>
        <v>#DIV/0!</v>
      </c>
      <c r="GE21" s="30" t="e">
        <f t="shared" si="39"/>
        <v>#DIV/0!</v>
      </c>
      <c r="GF21" s="26"/>
      <c r="GG21" s="27"/>
      <c r="GH21" s="28" t="e">
        <f>SUM(GF21/$C$21)*100000</f>
        <v>#DIV/0!</v>
      </c>
      <c r="GI21" s="30" t="e">
        <f t="shared" si="40"/>
        <v>#DIV/0!</v>
      </c>
      <c r="GJ21" s="26"/>
      <c r="GK21" s="27"/>
      <c r="GL21" s="28" t="e">
        <f>SUM(GJ21/$C$21)*100000</f>
        <v>#DIV/0!</v>
      </c>
      <c r="GM21" s="30" t="e">
        <f t="shared" si="41"/>
        <v>#DIV/0!</v>
      </c>
      <c r="GN21" s="26"/>
      <c r="GO21" s="27"/>
      <c r="GP21" s="28" t="e">
        <f>SUM(GN21/$C$21)*100000</f>
        <v>#DIV/0!</v>
      </c>
      <c r="GQ21" s="30" t="e">
        <f t="shared" si="42"/>
        <v>#DIV/0!</v>
      </c>
      <c r="GR21" s="26"/>
      <c r="GS21" s="27"/>
      <c r="GT21" s="28" t="e">
        <f>SUM(GR21/$C$21)*100000</f>
        <v>#DIV/0!</v>
      </c>
      <c r="GU21" s="30" t="e">
        <f t="shared" si="43"/>
        <v>#DIV/0!</v>
      </c>
      <c r="GV21" s="26"/>
      <c r="GW21" s="27"/>
      <c r="GX21" s="28" t="e">
        <f>SUM(GV21/$C$21)*100000</f>
        <v>#DIV/0!</v>
      </c>
      <c r="GY21" s="30" t="e">
        <f t="shared" si="44"/>
        <v>#DIV/0!</v>
      </c>
      <c r="GZ21" s="26"/>
      <c r="HA21" s="27"/>
      <c r="HB21" s="28" t="e">
        <f>SUM(GZ21/$C$21)*100000</f>
        <v>#DIV/0!</v>
      </c>
      <c r="HC21" s="30" t="e">
        <f t="shared" si="45"/>
        <v>#DIV/0!</v>
      </c>
      <c r="HD21" s="31">
        <f t="shared" si="60"/>
        <v>0</v>
      </c>
      <c r="HE21" s="31">
        <f t="shared" si="58"/>
        <v>0</v>
      </c>
      <c r="HF21" s="28" t="e">
        <f t="shared" si="46"/>
        <v>#DIV/0!</v>
      </c>
      <c r="HG21" s="29" t="e">
        <f t="shared" si="72"/>
        <v>#DIV/0!</v>
      </c>
    </row>
    <row r="22" spans="1:215" s="216" customFormat="1" ht="25" customHeight="1">
      <c r="A22" s="23"/>
      <c r="B22" s="24"/>
      <c r="C22" s="25"/>
      <c r="D22" s="26"/>
      <c r="E22" s="27"/>
      <c r="F22" s="28" t="e">
        <f t="shared" si="61"/>
        <v>#DIV/0!</v>
      </c>
      <c r="G22" s="29" t="e">
        <f t="shared" si="62"/>
        <v>#DIV/0!</v>
      </c>
      <c r="H22" s="26"/>
      <c r="I22" s="27"/>
      <c r="J22" s="28" t="e">
        <f t="shared" si="63"/>
        <v>#DIV/0!</v>
      </c>
      <c r="K22" s="29" t="e">
        <f t="shared" si="64"/>
        <v>#DIV/0!</v>
      </c>
      <c r="L22" s="26"/>
      <c r="M22" s="27"/>
      <c r="N22" s="28" t="e">
        <f t="shared" si="65"/>
        <v>#DIV/0!</v>
      </c>
      <c r="O22" s="29" t="e">
        <f t="shared" si="66"/>
        <v>#DIV/0!</v>
      </c>
      <c r="P22" s="26"/>
      <c r="Q22" s="27"/>
      <c r="R22" s="28" t="e">
        <f t="shared" si="67"/>
        <v>#DIV/0!</v>
      </c>
      <c r="S22" s="29" t="e">
        <f t="shared" si="68"/>
        <v>#DIV/0!</v>
      </c>
      <c r="T22" s="26"/>
      <c r="U22" s="27"/>
      <c r="V22" s="28" t="e">
        <f t="shared" si="69"/>
        <v>#DIV/0!</v>
      </c>
      <c r="W22" s="30" t="e">
        <f t="shared" si="70"/>
        <v>#DIV/0!</v>
      </c>
      <c r="X22" s="26"/>
      <c r="Y22" s="27"/>
      <c r="Z22" s="28" t="e">
        <f>SUM(X22/$C$22)*100000</f>
        <v>#DIV/0!</v>
      </c>
      <c r="AA22" s="30" t="e">
        <f t="shared" si="71"/>
        <v>#DIV/0!</v>
      </c>
      <c r="AB22" s="26"/>
      <c r="AC22" s="27"/>
      <c r="AD22" s="28" t="e">
        <f>SUM(AB22/$C$22)*100000</f>
        <v>#DIV/0!</v>
      </c>
      <c r="AE22" s="30" t="e">
        <f t="shared" si="0"/>
        <v>#DIV/0!</v>
      </c>
      <c r="AF22" s="26"/>
      <c r="AG22" s="27"/>
      <c r="AH22" s="28" t="e">
        <f>SUM(AF22/$C$22)*100000</f>
        <v>#DIV/0!</v>
      </c>
      <c r="AI22" s="30" t="e">
        <f t="shared" si="1"/>
        <v>#DIV/0!</v>
      </c>
      <c r="AJ22" s="26"/>
      <c r="AK22" s="27"/>
      <c r="AL22" s="28" t="e">
        <f>SUM(AJ22/$C$22)*100000</f>
        <v>#DIV/0!</v>
      </c>
      <c r="AM22" s="30" t="e">
        <f t="shared" si="2"/>
        <v>#DIV/0!</v>
      </c>
      <c r="AN22" s="26"/>
      <c r="AO22" s="27"/>
      <c r="AP22" s="28" t="e">
        <f>SUM(AN22/$C$22)*100000</f>
        <v>#DIV/0!</v>
      </c>
      <c r="AQ22" s="30" t="e">
        <f t="shared" si="3"/>
        <v>#DIV/0!</v>
      </c>
      <c r="AR22" s="26"/>
      <c r="AS22" s="27"/>
      <c r="AT22" s="28" t="e">
        <f>SUM(AR22/$C$22)*100000</f>
        <v>#DIV/0!</v>
      </c>
      <c r="AU22" s="30" t="e">
        <f t="shared" si="4"/>
        <v>#DIV/0!</v>
      </c>
      <c r="AV22" s="26"/>
      <c r="AW22" s="27"/>
      <c r="AX22" s="28" t="e">
        <f>SUM(AV22/$C$22)*100000</f>
        <v>#DIV/0!</v>
      </c>
      <c r="AY22" s="30" t="e">
        <f t="shared" si="5"/>
        <v>#DIV/0!</v>
      </c>
      <c r="AZ22" s="26"/>
      <c r="BA22" s="27"/>
      <c r="BB22" s="28" t="e">
        <f>SUM(AZ22/$C$22)*100000</f>
        <v>#DIV/0!</v>
      </c>
      <c r="BC22" s="30" t="e">
        <f t="shared" si="6"/>
        <v>#DIV/0!</v>
      </c>
      <c r="BD22" s="26"/>
      <c r="BE22" s="27"/>
      <c r="BF22" s="28" t="e">
        <f>SUM(BD22/$C$22)*100000</f>
        <v>#DIV/0!</v>
      </c>
      <c r="BG22" s="30" t="e">
        <f t="shared" si="7"/>
        <v>#DIV/0!</v>
      </c>
      <c r="BH22" s="26"/>
      <c r="BI22" s="27"/>
      <c r="BJ22" s="28" t="e">
        <f>SUM(BH22/$C$22)*100000</f>
        <v>#DIV/0!</v>
      </c>
      <c r="BK22" s="30" t="e">
        <f t="shared" si="8"/>
        <v>#DIV/0!</v>
      </c>
      <c r="BL22" s="26"/>
      <c r="BM22" s="27"/>
      <c r="BN22" s="28" t="e">
        <f>SUM(BL22/$C$22)*100000</f>
        <v>#DIV/0!</v>
      </c>
      <c r="BO22" s="30" t="e">
        <f t="shared" si="9"/>
        <v>#DIV/0!</v>
      </c>
      <c r="BP22" s="26"/>
      <c r="BQ22" s="27"/>
      <c r="BR22" s="28" t="e">
        <f>SUM(BP22/$C$22)*100000</f>
        <v>#DIV/0!</v>
      </c>
      <c r="BS22" s="30" t="e">
        <f t="shared" si="10"/>
        <v>#DIV/0!</v>
      </c>
      <c r="BT22" s="26"/>
      <c r="BU22" s="27"/>
      <c r="BV22" s="28" t="e">
        <f>SUM(BT22/$C$22)*100000</f>
        <v>#DIV/0!</v>
      </c>
      <c r="BW22" s="30" t="e">
        <f t="shared" si="11"/>
        <v>#DIV/0!</v>
      </c>
      <c r="BX22" s="26"/>
      <c r="BY22" s="27"/>
      <c r="BZ22" s="28" t="e">
        <f>SUM(BX22/$C$22)*100000</f>
        <v>#DIV/0!</v>
      </c>
      <c r="CA22" s="30" t="e">
        <f t="shared" si="12"/>
        <v>#DIV/0!</v>
      </c>
      <c r="CB22" s="26"/>
      <c r="CC22" s="27"/>
      <c r="CD22" s="28" t="e">
        <f>SUM(CB22/$C$22)*100000</f>
        <v>#DIV/0!</v>
      </c>
      <c r="CE22" s="30" t="e">
        <f t="shared" si="13"/>
        <v>#DIV/0!</v>
      </c>
      <c r="CF22" s="26"/>
      <c r="CG22" s="27"/>
      <c r="CH22" s="28" t="e">
        <f>SUM(CF22/$C$22)*100000</f>
        <v>#DIV/0!</v>
      </c>
      <c r="CI22" s="30" t="e">
        <f t="shared" si="14"/>
        <v>#DIV/0!</v>
      </c>
      <c r="CJ22" s="26"/>
      <c r="CK22" s="27"/>
      <c r="CL22" s="28" t="e">
        <f>SUM(CJ22/$C$22)*100000</f>
        <v>#DIV/0!</v>
      </c>
      <c r="CM22" s="30" t="e">
        <f t="shared" si="15"/>
        <v>#DIV/0!</v>
      </c>
      <c r="CN22" s="26"/>
      <c r="CO22" s="27"/>
      <c r="CP22" s="28" t="e">
        <f>SUM(CN22/$C$22)*100000</f>
        <v>#DIV/0!</v>
      </c>
      <c r="CQ22" s="30" t="e">
        <f t="shared" si="16"/>
        <v>#DIV/0!</v>
      </c>
      <c r="CR22" s="26"/>
      <c r="CS22" s="27"/>
      <c r="CT22" s="28" t="e">
        <f>SUM(CR22/$C$22)*100000</f>
        <v>#DIV/0!</v>
      </c>
      <c r="CU22" s="30" t="e">
        <f t="shared" si="17"/>
        <v>#DIV/0!</v>
      </c>
      <c r="CV22" s="26"/>
      <c r="CW22" s="27"/>
      <c r="CX22" s="28" t="e">
        <f>SUM(CV22/$C$22)*100000</f>
        <v>#DIV/0!</v>
      </c>
      <c r="CY22" s="30" t="e">
        <f t="shared" si="18"/>
        <v>#DIV/0!</v>
      </c>
      <c r="CZ22" s="26"/>
      <c r="DA22" s="27"/>
      <c r="DB22" s="28" t="e">
        <f>SUM(CZ22/$C$22)*100000</f>
        <v>#DIV/0!</v>
      </c>
      <c r="DC22" s="30" t="e">
        <f t="shared" si="19"/>
        <v>#DIV/0!</v>
      </c>
      <c r="DD22" s="26"/>
      <c r="DE22" s="27"/>
      <c r="DF22" s="28" t="e">
        <f>SUM(DD22/$C$22)*100000</f>
        <v>#DIV/0!</v>
      </c>
      <c r="DG22" s="30" t="e">
        <f t="shared" si="20"/>
        <v>#DIV/0!</v>
      </c>
      <c r="DH22" s="26"/>
      <c r="DI22" s="27"/>
      <c r="DJ22" s="28" t="e">
        <f>SUM(DH22/$C$22)*100000</f>
        <v>#DIV/0!</v>
      </c>
      <c r="DK22" s="30" t="e">
        <f t="shared" si="21"/>
        <v>#DIV/0!</v>
      </c>
      <c r="DL22" s="26"/>
      <c r="DM22" s="27"/>
      <c r="DN22" s="28" t="e">
        <f>SUM(DL22/$C$22)*100000</f>
        <v>#DIV/0!</v>
      </c>
      <c r="DO22" s="30" t="e">
        <f t="shared" si="22"/>
        <v>#DIV/0!</v>
      </c>
      <c r="DP22" s="26"/>
      <c r="DQ22" s="27"/>
      <c r="DR22" s="28" t="e">
        <f>SUM(DP22/$C$22)*100000</f>
        <v>#DIV/0!</v>
      </c>
      <c r="DS22" s="30" t="e">
        <f t="shared" si="23"/>
        <v>#DIV/0!</v>
      </c>
      <c r="DT22" s="26"/>
      <c r="DU22" s="27"/>
      <c r="DV22" s="28" t="e">
        <f>SUM(DT22/$C$22)*100000</f>
        <v>#DIV/0!</v>
      </c>
      <c r="DW22" s="30" t="e">
        <f t="shared" si="24"/>
        <v>#DIV/0!</v>
      </c>
      <c r="DX22" s="26"/>
      <c r="DY22" s="27"/>
      <c r="DZ22" s="28" t="e">
        <f>SUM(DX22/$C$22)*100000</f>
        <v>#DIV/0!</v>
      </c>
      <c r="EA22" s="30" t="e">
        <f t="shared" si="25"/>
        <v>#DIV/0!</v>
      </c>
      <c r="EB22" s="26"/>
      <c r="EC22" s="27"/>
      <c r="ED22" s="28" t="e">
        <f>SUM(EB22/$C$22)*100000</f>
        <v>#DIV/0!</v>
      </c>
      <c r="EE22" s="30" t="e">
        <f t="shared" si="26"/>
        <v>#DIV/0!</v>
      </c>
      <c r="EF22" s="26"/>
      <c r="EG22" s="27"/>
      <c r="EH22" s="28" t="e">
        <f>SUM(EF22/$C$22)*100000</f>
        <v>#DIV/0!</v>
      </c>
      <c r="EI22" s="30" t="e">
        <f t="shared" si="27"/>
        <v>#DIV/0!</v>
      </c>
      <c r="EJ22" s="26"/>
      <c r="EK22" s="27"/>
      <c r="EL22" s="28" t="e">
        <f>SUM(EJ22/$C$22)*100000</f>
        <v>#DIV/0!</v>
      </c>
      <c r="EM22" s="30" t="e">
        <f t="shared" si="28"/>
        <v>#DIV/0!</v>
      </c>
      <c r="EN22" s="26"/>
      <c r="EO22" s="27"/>
      <c r="EP22" s="28" t="e">
        <f>SUM(EN22/$C$22)*100000</f>
        <v>#DIV/0!</v>
      </c>
      <c r="EQ22" s="30" t="e">
        <f t="shared" si="29"/>
        <v>#DIV/0!</v>
      </c>
      <c r="ER22" s="26"/>
      <c r="ES22" s="27"/>
      <c r="ET22" s="28" t="e">
        <f>SUM(ER22/$C$22)*100000</f>
        <v>#DIV/0!</v>
      </c>
      <c r="EU22" s="30" t="e">
        <f t="shared" si="30"/>
        <v>#DIV/0!</v>
      </c>
      <c r="EV22" s="26"/>
      <c r="EW22" s="27"/>
      <c r="EX22" s="28" t="e">
        <f>SUM(EV22/$C$22)*100000</f>
        <v>#DIV/0!</v>
      </c>
      <c r="EY22" s="30" t="e">
        <f t="shared" si="31"/>
        <v>#DIV/0!</v>
      </c>
      <c r="EZ22" s="26"/>
      <c r="FA22" s="27"/>
      <c r="FB22" s="28" t="e">
        <f>SUM(EZ22/$C$22)*100000</f>
        <v>#DIV/0!</v>
      </c>
      <c r="FC22" s="30" t="e">
        <f t="shared" si="32"/>
        <v>#DIV/0!</v>
      </c>
      <c r="FD22" s="26"/>
      <c r="FE22" s="27"/>
      <c r="FF22" s="28" t="e">
        <f>SUM(FD22/$C$22)*100000</f>
        <v>#DIV/0!</v>
      </c>
      <c r="FG22" s="30" t="e">
        <f t="shared" si="33"/>
        <v>#DIV/0!</v>
      </c>
      <c r="FH22" s="26"/>
      <c r="FI22" s="27"/>
      <c r="FJ22" s="28" t="e">
        <f>SUM(FH22/$C$22)*100000</f>
        <v>#DIV/0!</v>
      </c>
      <c r="FK22" s="30" t="e">
        <f t="shared" si="34"/>
        <v>#DIV/0!</v>
      </c>
      <c r="FL22" s="26"/>
      <c r="FM22" s="27"/>
      <c r="FN22" s="28" t="e">
        <f>SUM(FL22/$C$22)*100000</f>
        <v>#DIV/0!</v>
      </c>
      <c r="FO22" s="30" t="e">
        <f t="shared" si="35"/>
        <v>#DIV/0!</v>
      </c>
      <c r="FP22" s="26"/>
      <c r="FQ22" s="27"/>
      <c r="FR22" s="28" t="e">
        <f>SUM(FP22/$C$22)*100000</f>
        <v>#DIV/0!</v>
      </c>
      <c r="FS22" s="30" t="e">
        <f t="shared" si="36"/>
        <v>#DIV/0!</v>
      </c>
      <c r="FT22" s="26"/>
      <c r="FU22" s="27"/>
      <c r="FV22" s="28" t="e">
        <f>SUM(FT22/$C$22)*100000</f>
        <v>#DIV/0!</v>
      </c>
      <c r="FW22" s="30" t="e">
        <f t="shared" si="37"/>
        <v>#DIV/0!</v>
      </c>
      <c r="FX22" s="26"/>
      <c r="FY22" s="27"/>
      <c r="FZ22" s="28" t="e">
        <f>SUM(FX22/$C$22)*100000</f>
        <v>#DIV/0!</v>
      </c>
      <c r="GA22" s="30" t="e">
        <f t="shared" si="38"/>
        <v>#DIV/0!</v>
      </c>
      <c r="GB22" s="26"/>
      <c r="GC22" s="27"/>
      <c r="GD22" s="28" t="e">
        <f>SUM(GB22/$C$22)*100000</f>
        <v>#DIV/0!</v>
      </c>
      <c r="GE22" s="30" t="e">
        <f t="shared" si="39"/>
        <v>#DIV/0!</v>
      </c>
      <c r="GF22" s="26"/>
      <c r="GG22" s="27"/>
      <c r="GH22" s="28" t="e">
        <f>SUM(GF22/$C$22)*100000</f>
        <v>#DIV/0!</v>
      </c>
      <c r="GI22" s="30" t="e">
        <f t="shared" si="40"/>
        <v>#DIV/0!</v>
      </c>
      <c r="GJ22" s="26"/>
      <c r="GK22" s="27"/>
      <c r="GL22" s="28" t="e">
        <f>SUM(GJ22/$C$22)*100000</f>
        <v>#DIV/0!</v>
      </c>
      <c r="GM22" s="30" t="e">
        <f t="shared" si="41"/>
        <v>#DIV/0!</v>
      </c>
      <c r="GN22" s="26"/>
      <c r="GO22" s="27"/>
      <c r="GP22" s="28" t="e">
        <f>SUM(GN22/$C$22)*100000</f>
        <v>#DIV/0!</v>
      </c>
      <c r="GQ22" s="30" t="e">
        <f t="shared" si="42"/>
        <v>#DIV/0!</v>
      </c>
      <c r="GR22" s="26"/>
      <c r="GS22" s="27"/>
      <c r="GT22" s="28" t="e">
        <f>SUM(GR22/$C$22)*100000</f>
        <v>#DIV/0!</v>
      </c>
      <c r="GU22" s="30" t="e">
        <f t="shared" si="43"/>
        <v>#DIV/0!</v>
      </c>
      <c r="GV22" s="26"/>
      <c r="GW22" s="27"/>
      <c r="GX22" s="28" t="e">
        <f>SUM(GV22/$C$22)*100000</f>
        <v>#DIV/0!</v>
      </c>
      <c r="GY22" s="30" t="e">
        <f t="shared" si="44"/>
        <v>#DIV/0!</v>
      </c>
      <c r="GZ22" s="26"/>
      <c r="HA22" s="27"/>
      <c r="HB22" s="28" t="e">
        <f>SUM(GZ22/$C$22)*100000</f>
        <v>#DIV/0!</v>
      </c>
      <c r="HC22" s="30" t="e">
        <f t="shared" si="45"/>
        <v>#DIV/0!</v>
      </c>
      <c r="HD22" s="31">
        <f t="shared" si="60"/>
        <v>0</v>
      </c>
      <c r="HE22" s="31">
        <f t="shared" si="58"/>
        <v>0</v>
      </c>
      <c r="HF22" s="28" t="e">
        <f t="shared" si="46"/>
        <v>#DIV/0!</v>
      </c>
      <c r="HG22" s="29" t="e">
        <f t="shared" si="72"/>
        <v>#DIV/0!</v>
      </c>
    </row>
    <row r="23" spans="1:215" s="216" customFormat="1" ht="25" customHeight="1">
      <c r="A23" s="23"/>
      <c r="B23" s="24"/>
      <c r="C23" s="25"/>
      <c r="D23" s="26"/>
      <c r="E23" s="27"/>
      <c r="F23" s="28" t="e">
        <f t="shared" si="61"/>
        <v>#DIV/0!</v>
      </c>
      <c r="G23" s="29" t="e">
        <f t="shared" si="62"/>
        <v>#DIV/0!</v>
      </c>
      <c r="H23" s="26"/>
      <c r="I23" s="27"/>
      <c r="J23" s="28" t="e">
        <f t="shared" si="63"/>
        <v>#DIV/0!</v>
      </c>
      <c r="K23" s="29" t="e">
        <f t="shared" si="64"/>
        <v>#DIV/0!</v>
      </c>
      <c r="L23" s="26"/>
      <c r="M23" s="27"/>
      <c r="N23" s="28" t="e">
        <f t="shared" si="65"/>
        <v>#DIV/0!</v>
      </c>
      <c r="O23" s="29" t="e">
        <f t="shared" si="66"/>
        <v>#DIV/0!</v>
      </c>
      <c r="P23" s="26"/>
      <c r="Q23" s="27"/>
      <c r="R23" s="28" t="e">
        <f t="shared" si="67"/>
        <v>#DIV/0!</v>
      </c>
      <c r="S23" s="29" t="e">
        <f t="shared" si="68"/>
        <v>#DIV/0!</v>
      </c>
      <c r="T23" s="26"/>
      <c r="U23" s="27"/>
      <c r="V23" s="28" t="e">
        <f t="shared" si="69"/>
        <v>#DIV/0!</v>
      </c>
      <c r="W23" s="30" t="e">
        <f t="shared" si="70"/>
        <v>#DIV/0!</v>
      </c>
      <c r="X23" s="26"/>
      <c r="Y23" s="27"/>
      <c r="Z23" s="28" t="e">
        <f>SUM(X23/$C$23)*100000</f>
        <v>#DIV/0!</v>
      </c>
      <c r="AA23" s="30" t="e">
        <f t="shared" si="71"/>
        <v>#DIV/0!</v>
      </c>
      <c r="AB23" s="26"/>
      <c r="AC23" s="27"/>
      <c r="AD23" s="28" t="e">
        <f>SUM(AB23/$C$23)*100000</f>
        <v>#DIV/0!</v>
      </c>
      <c r="AE23" s="30" t="e">
        <f t="shared" si="0"/>
        <v>#DIV/0!</v>
      </c>
      <c r="AF23" s="26"/>
      <c r="AG23" s="27"/>
      <c r="AH23" s="28" t="e">
        <f>SUM(AF23/$C$23)*100000</f>
        <v>#DIV/0!</v>
      </c>
      <c r="AI23" s="30" t="e">
        <f t="shared" si="1"/>
        <v>#DIV/0!</v>
      </c>
      <c r="AJ23" s="26"/>
      <c r="AK23" s="27"/>
      <c r="AL23" s="28" t="e">
        <f>SUM(AJ23/$C$23)*100000</f>
        <v>#DIV/0!</v>
      </c>
      <c r="AM23" s="30" t="e">
        <f t="shared" si="2"/>
        <v>#DIV/0!</v>
      </c>
      <c r="AN23" s="26"/>
      <c r="AO23" s="27"/>
      <c r="AP23" s="28" t="e">
        <f>SUM(AN23/$C$23)*100000</f>
        <v>#DIV/0!</v>
      </c>
      <c r="AQ23" s="30" t="e">
        <f t="shared" si="3"/>
        <v>#DIV/0!</v>
      </c>
      <c r="AR23" s="26"/>
      <c r="AS23" s="27"/>
      <c r="AT23" s="28" t="e">
        <f>SUM(AR23/$C$23)*100000</f>
        <v>#DIV/0!</v>
      </c>
      <c r="AU23" s="30" t="e">
        <f t="shared" si="4"/>
        <v>#DIV/0!</v>
      </c>
      <c r="AV23" s="26"/>
      <c r="AW23" s="27"/>
      <c r="AX23" s="28" t="e">
        <f>SUM(AV23/$C$23)*100000</f>
        <v>#DIV/0!</v>
      </c>
      <c r="AY23" s="30" t="e">
        <f t="shared" si="5"/>
        <v>#DIV/0!</v>
      </c>
      <c r="AZ23" s="26"/>
      <c r="BA23" s="27"/>
      <c r="BB23" s="28" t="e">
        <f>SUM(AZ23/$C$23)*100000</f>
        <v>#DIV/0!</v>
      </c>
      <c r="BC23" s="30" t="e">
        <f t="shared" si="6"/>
        <v>#DIV/0!</v>
      </c>
      <c r="BD23" s="26"/>
      <c r="BE23" s="27"/>
      <c r="BF23" s="28" t="e">
        <f>SUM(BD23/$C$23)*100000</f>
        <v>#DIV/0!</v>
      </c>
      <c r="BG23" s="30" t="e">
        <f t="shared" si="7"/>
        <v>#DIV/0!</v>
      </c>
      <c r="BH23" s="26"/>
      <c r="BI23" s="27"/>
      <c r="BJ23" s="28" t="e">
        <f>SUM(BH23/$C$23)*100000</f>
        <v>#DIV/0!</v>
      </c>
      <c r="BK23" s="30" t="e">
        <f t="shared" si="8"/>
        <v>#DIV/0!</v>
      </c>
      <c r="BL23" s="26"/>
      <c r="BM23" s="27"/>
      <c r="BN23" s="28" t="e">
        <f>SUM(BL23/$C$23)*100000</f>
        <v>#DIV/0!</v>
      </c>
      <c r="BO23" s="30" t="e">
        <f t="shared" si="9"/>
        <v>#DIV/0!</v>
      </c>
      <c r="BP23" s="26"/>
      <c r="BQ23" s="27"/>
      <c r="BR23" s="28" t="e">
        <f>SUM(BP23/$C$23)*100000</f>
        <v>#DIV/0!</v>
      </c>
      <c r="BS23" s="30" t="e">
        <f t="shared" si="10"/>
        <v>#DIV/0!</v>
      </c>
      <c r="BT23" s="26"/>
      <c r="BU23" s="27"/>
      <c r="BV23" s="28" t="e">
        <f>SUM(BT23/$C$23)*100000</f>
        <v>#DIV/0!</v>
      </c>
      <c r="BW23" s="30" t="e">
        <f t="shared" si="11"/>
        <v>#DIV/0!</v>
      </c>
      <c r="BX23" s="26"/>
      <c r="BY23" s="27"/>
      <c r="BZ23" s="28" t="e">
        <f>SUM(BX23/$C$23)*100000</f>
        <v>#DIV/0!</v>
      </c>
      <c r="CA23" s="30" t="e">
        <f t="shared" si="12"/>
        <v>#DIV/0!</v>
      </c>
      <c r="CB23" s="26"/>
      <c r="CC23" s="27"/>
      <c r="CD23" s="28" t="e">
        <f>SUM(CB23/$C$23)*100000</f>
        <v>#DIV/0!</v>
      </c>
      <c r="CE23" s="30" t="e">
        <f t="shared" si="13"/>
        <v>#DIV/0!</v>
      </c>
      <c r="CF23" s="26"/>
      <c r="CG23" s="27"/>
      <c r="CH23" s="28" t="e">
        <f>SUM(CF23/$C$23)*100000</f>
        <v>#DIV/0!</v>
      </c>
      <c r="CI23" s="30" t="e">
        <f t="shared" si="14"/>
        <v>#DIV/0!</v>
      </c>
      <c r="CJ23" s="26"/>
      <c r="CK23" s="27"/>
      <c r="CL23" s="28" t="e">
        <f>SUM(CJ23/$C$23)*100000</f>
        <v>#DIV/0!</v>
      </c>
      <c r="CM23" s="30" t="e">
        <f t="shared" si="15"/>
        <v>#DIV/0!</v>
      </c>
      <c r="CN23" s="26"/>
      <c r="CO23" s="27"/>
      <c r="CP23" s="28" t="e">
        <f>SUM(CN23/$C$23)*100000</f>
        <v>#DIV/0!</v>
      </c>
      <c r="CQ23" s="30" t="e">
        <f t="shared" si="16"/>
        <v>#DIV/0!</v>
      </c>
      <c r="CR23" s="26"/>
      <c r="CS23" s="27"/>
      <c r="CT23" s="28" t="e">
        <f>SUM(CR23/$C$23)*100000</f>
        <v>#DIV/0!</v>
      </c>
      <c r="CU23" s="30" t="e">
        <f t="shared" si="17"/>
        <v>#DIV/0!</v>
      </c>
      <c r="CV23" s="26"/>
      <c r="CW23" s="27"/>
      <c r="CX23" s="28" t="e">
        <f>SUM(CV23/$C$23)*100000</f>
        <v>#DIV/0!</v>
      </c>
      <c r="CY23" s="30" t="e">
        <f t="shared" si="18"/>
        <v>#DIV/0!</v>
      </c>
      <c r="CZ23" s="26"/>
      <c r="DA23" s="27"/>
      <c r="DB23" s="28" t="e">
        <f>SUM(CZ23/$C$23)*100000</f>
        <v>#DIV/0!</v>
      </c>
      <c r="DC23" s="30" t="e">
        <f t="shared" si="19"/>
        <v>#DIV/0!</v>
      </c>
      <c r="DD23" s="26"/>
      <c r="DE23" s="27"/>
      <c r="DF23" s="28" t="e">
        <f>SUM(DD23/$C$23)*100000</f>
        <v>#DIV/0!</v>
      </c>
      <c r="DG23" s="30" t="e">
        <f t="shared" si="20"/>
        <v>#DIV/0!</v>
      </c>
      <c r="DH23" s="26"/>
      <c r="DI23" s="27"/>
      <c r="DJ23" s="28" t="e">
        <f>SUM(DH23/$C$23)*100000</f>
        <v>#DIV/0!</v>
      </c>
      <c r="DK23" s="30" t="e">
        <f t="shared" si="21"/>
        <v>#DIV/0!</v>
      </c>
      <c r="DL23" s="26"/>
      <c r="DM23" s="27"/>
      <c r="DN23" s="28" t="e">
        <f>SUM(DL23/$C$23)*100000</f>
        <v>#DIV/0!</v>
      </c>
      <c r="DO23" s="30" t="e">
        <f t="shared" si="22"/>
        <v>#DIV/0!</v>
      </c>
      <c r="DP23" s="26"/>
      <c r="DQ23" s="27"/>
      <c r="DR23" s="28" t="e">
        <f>SUM(DP23/$C$23)*100000</f>
        <v>#DIV/0!</v>
      </c>
      <c r="DS23" s="30" t="e">
        <f t="shared" si="23"/>
        <v>#DIV/0!</v>
      </c>
      <c r="DT23" s="26"/>
      <c r="DU23" s="27"/>
      <c r="DV23" s="28" t="e">
        <f>SUM(DT23/$C$23)*100000</f>
        <v>#DIV/0!</v>
      </c>
      <c r="DW23" s="30" t="e">
        <f t="shared" si="24"/>
        <v>#DIV/0!</v>
      </c>
      <c r="DX23" s="26"/>
      <c r="DY23" s="27"/>
      <c r="DZ23" s="28" t="e">
        <f>SUM(DX23/$C$23)*100000</f>
        <v>#DIV/0!</v>
      </c>
      <c r="EA23" s="30" t="e">
        <f t="shared" si="25"/>
        <v>#DIV/0!</v>
      </c>
      <c r="EB23" s="26"/>
      <c r="EC23" s="27"/>
      <c r="ED23" s="28" t="e">
        <f>SUM(EB23/$C$23)*100000</f>
        <v>#DIV/0!</v>
      </c>
      <c r="EE23" s="30" t="e">
        <f t="shared" si="26"/>
        <v>#DIV/0!</v>
      </c>
      <c r="EF23" s="26"/>
      <c r="EG23" s="27"/>
      <c r="EH23" s="28" t="e">
        <f>SUM(EF23/$C$23)*100000</f>
        <v>#DIV/0!</v>
      </c>
      <c r="EI23" s="30" t="e">
        <f t="shared" si="27"/>
        <v>#DIV/0!</v>
      </c>
      <c r="EJ23" s="26"/>
      <c r="EK23" s="27"/>
      <c r="EL23" s="28" t="e">
        <f>SUM(EJ23/$C$23)*100000</f>
        <v>#DIV/0!</v>
      </c>
      <c r="EM23" s="30" t="e">
        <f t="shared" si="28"/>
        <v>#DIV/0!</v>
      </c>
      <c r="EN23" s="26"/>
      <c r="EO23" s="27"/>
      <c r="EP23" s="28" t="e">
        <f>SUM(EN23/$C$23)*100000</f>
        <v>#DIV/0!</v>
      </c>
      <c r="EQ23" s="30" t="e">
        <f t="shared" si="29"/>
        <v>#DIV/0!</v>
      </c>
      <c r="ER23" s="26"/>
      <c r="ES23" s="27"/>
      <c r="ET23" s="28" t="e">
        <f>SUM(ER23/$C$23)*100000</f>
        <v>#DIV/0!</v>
      </c>
      <c r="EU23" s="30" t="e">
        <f t="shared" si="30"/>
        <v>#DIV/0!</v>
      </c>
      <c r="EV23" s="26"/>
      <c r="EW23" s="27"/>
      <c r="EX23" s="28" t="e">
        <f>SUM(EV23/$C$23)*100000</f>
        <v>#DIV/0!</v>
      </c>
      <c r="EY23" s="30" t="e">
        <f t="shared" si="31"/>
        <v>#DIV/0!</v>
      </c>
      <c r="EZ23" s="26"/>
      <c r="FA23" s="27"/>
      <c r="FB23" s="28" t="e">
        <f>SUM(EZ23/$C$23)*100000</f>
        <v>#DIV/0!</v>
      </c>
      <c r="FC23" s="30" t="e">
        <f t="shared" si="32"/>
        <v>#DIV/0!</v>
      </c>
      <c r="FD23" s="26"/>
      <c r="FE23" s="27"/>
      <c r="FF23" s="28" t="e">
        <f>SUM(FD23/$C$23)*100000</f>
        <v>#DIV/0!</v>
      </c>
      <c r="FG23" s="30" t="e">
        <f t="shared" si="33"/>
        <v>#DIV/0!</v>
      </c>
      <c r="FH23" s="26"/>
      <c r="FI23" s="27"/>
      <c r="FJ23" s="28" t="e">
        <f>SUM(FH23/$C$23)*100000</f>
        <v>#DIV/0!</v>
      </c>
      <c r="FK23" s="30" t="e">
        <f t="shared" si="34"/>
        <v>#DIV/0!</v>
      </c>
      <c r="FL23" s="26"/>
      <c r="FM23" s="27"/>
      <c r="FN23" s="28" t="e">
        <f>SUM(FL23/$C$23)*100000</f>
        <v>#DIV/0!</v>
      </c>
      <c r="FO23" s="30" t="e">
        <f t="shared" si="35"/>
        <v>#DIV/0!</v>
      </c>
      <c r="FP23" s="26"/>
      <c r="FQ23" s="27"/>
      <c r="FR23" s="28" t="e">
        <f>SUM(FP23/$C$23)*100000</f>
        <v>#DIV/0!</v>
      </c>
      <c r="FS23" s="30" t="e">
        <f t="shared" si="36"/>
        <v>#DIV/0!</v>
      </c>
      <c r="FT23" s="26"/>
      <c r="FU23" s="27"/>
      <c r="FV23" s="28" t="e">
        <f>SUM(FT23/$C$23)*100000</f>
        <v>#DIV/0!</v>
      </c>
      <c r="FW23" s="30" t="e">
        <f t="shared" si="37"/>
        <v>#DIV/0!</v>
      </c>
      <c r="FX23" s="26"/>
      <c r="FY23" s="27"/>
      <c r="FZ23" s="28" t="e">
        <f>SUM(FX23/$C$23)*100000</f>
        <v>#DIV/0!</v>
      </c>
      <c r="GA23" s="30" t="e">
        <f t="shared" si="38"/>
        <v>#DIV/0!</v>
      </c>
      <c r="GB23" s="26"/>
      <c r="GC23" s="27"/>
      <c r="GD23" s="28" t="e">
        <f>SUM(GB23/$C$23)*100000</f>
        <v>#DIV/0!</v>
      </c>
      <c r="GE23" s="30" t="e">
        <f t="shared" si="39"/>
        <v>#DIV/0!</v>
      </c>
      <c r="GF23" s="26"/>
      <c r="GG23" s="27"/>
      <c r="GH23" s="28" t="e">
        <f>SUM(GF23/$C$23)*100000</f>
        <v>#DIV/0!</v>
      </c>
      <c r="GI23" s="30" t="e">
        <f t="shared" si="40"/>
        <v>#DIV/0!</v>
      </c>
      <c r="GJ23" s="26"/>
      <c r="GK23" s="27"/>
      <c r="GL23" s="28" t="e">
        <f>SUM(GJ23/$C$23)*100000</f>
        <v>#DIV/0!</v>
      </c>
      <c r="GM23" s="30" t="e">
        <f t="shared" si="41"/>
        <v>#DIV/0!</v>
      </c>
      <c r="GN23" s="26"/>
      <c r="GO23" s="27"/>
      <c r="GP23" s="28" t="e">
        <f>SUM(GN23/$C$23)*100000</f>
        <v>#DIV/0!</v>
      </c>
      <c r="GQ23" s="30" t="e">
        <f t="shared" si="42"/>
        <v>#DIV/0!</v>
      </c>
      <c r="GR23" s="26"/>
      <c r="GS23" s="27"/>
      <c r="GT23" s="28" t="e">
        <f>SUM(GR23/$C$23)*100000</f>
        <v>#DIV/0!</v>
      </c>
      <c r="GU23" s="30" t="e">
        <f t="shared" si="43"/>
        <v>#DIV/0!</v>
      </c>
      <c r="GV23" s="26"/>
      <c r="GW23" s="27"/>
      <c r="GX23" s="28" t="e">
        <f>SUM(GV23/$C$23)*100000</f>
        <v>#DIV/0!</v>
      </c>
      <c r="GY23" s="30" t="e">
        <f t="shared" si="44"/>
        <v>#DIV/0!</v>
      </c>
      <c r="GZ23" s="26"/>
      <c r="HA23" s="27"/>
      <c r="HB23" s="28" t="e">
        <f>SUM(GZ23/$C$23)*100000</f>
        <v>#DIV/0!</v>
      </c>
      <c r="HC23" s="30" t="e">
        <f t="shared" si="45"/>
        <v>#DIV/0!</v>
      </c>
      <c r="HD23" s="31">
        <f t="shared" si="60"/>
        <v>0</v>
      </c>
      <c r="HE23" s="31">
        <f t="shared" si="58"/>
        <v>0</v>
      </c>
      <c r="HF23" s="28" t="e">
        <f t="shared" si="46"/>
        <v>#DIV/0!</v>
      </c>
      <c r="HG23" s="29" t="e">
        <f t="shared" si="72"/>
        <v>#DIV/0!</v>
      </c>
    </row>
    <row r="24" spans="1:215" s="216" customFormat="1" ht="25" customHeight="1">
      <c r="A24" s="23"/>
      <c r="B24" s="24"/>
      <c r="C24" s="25"/>
      <c r="D24" s="26"/>
      <c r="E24" s="27"/>
      <c r="F24" s="28" t="e">
        <f t="shared" si="61"/>
        <v>#DIV/0!</v>
      </c>
      <c r="G24" s="29" t="e">
        <f t="shared" si="62"/>
        <v>#DIV/0!</v>
      </c>
      <c r="H24" s="26"/>
      <c r="I24" s="27"/>
      <c r="J24" s="28" t="e">
        <f t="shared" si="63"/>
        <v>#DIV/0!</v>
      </c>
      <c r="K24" s="29" t="e">
        <f t="shared" si="64"/>
        <v>#DIV/0!</v>
      </c>
      <c r="L24" s="26"/>
      <c r="M24" s="27"/>
      <c r="N24" s="28" t="e">
        <f t="shared" si="65"/>
        <v>#DIV/0!</v>
      </c>
      <c r="O24" s="29" t="e">
        <f t="shared" si="66"/>
        <v>#DIV/0!</v>
      </c>
      <c r="P24" s="26"/>
      <c r="Q24" s="27"/>
      <c r="R24" s="28" t="e">
        <f t="shared" si="67"/>
        <v>#DIV/0!</v>
      </c>
      <c r="S24" s="29" t="e">
        <f t="shared" si="68"/>
        <v>#DIV/0!</v>
      </c>
      <c r="T24" s="26"/>
      <c r="U24" s="27"/>
      <c r="V24" s="28" t="e">
        <f t="shared" si="69"/>
        <v>#DIV/0!</v>
      </c>
      <c r="W24" s="30" t="e">
        <f t="shared" si="70"/>
        <v>#DIV/0!</v>
      </c>
      <c r="X24" s="26"/>
      <c r="Y24" s="27"/>
      <c r="Z24" s="28" t="e">
        <f>SUM(X24/$C$24)*100000</f>
        <v>#DIV/0!</v>
      </c>
      <c r="AA24" s="30" t="e">
        <f t="shared" si="71"/>
        <v>#DIV/0!</v>
      </c>
      <c r="AB24" s="26"/>
      <c r="AC24" s="27"/>
      <c r="AD24" s="28" t="e">
        <f>SUM(AB24/$C$24)*100000</f>
        <v>#DIV/0!</v>
      </c>
      <c r="AE24" s="30" t="e">
        <f t="shared" si="0"/>
        <v>#DIV/0!</v>
      </c>
      <c r="AF24" s="26"/>
      <c r="AG24" s="27"/>
      <c r="AH24" s="28" t="e">
        <f>SUM(AF24/$C$24)*100000</f>
        <v>#DIV/0!</v>
      </c>
      <c r="AI24" s="30" t="e">
        <f t="shared" si="1"/>
        <v>#DIV/0!</v>
      </c>
      <c r="AJ24" s="26"/>
      <c r="AK24" s="27"/>
      <c r="AL24" s="28" t="e">
        <f>SUM(AJ24/$C$24)*100000</f>
        <v>#DIV/0!</v>
      </c>
      <c r="AM24" s="30" t="e">
        <f t="shared" si="2"/>
        <v>#DIV/0!</v>
      </c>
      <c r="AN24" s="26"/>
      <c r="AO24" s="27"/>
      <c r="AP24" s="28" t="e">
        <f>SUM(AN24/$C$24)*100000</f>
        <v>#DIV/0!</v>
      </c>
      <c r="AQ24" s="30" t="e">
        <f t="shared" si="3"/>
        <v>#DIV/0!</v>
      </c>
      <c r="AR24" s="26"/>
      <c r="AS24" s="27"/>
      <c r="AT24" s="28" t="e">
        <f>SUM(AR24/$C$24)*100000</f>
        <v>#DIV/0!</v>
      </c>
      <c r="AU24" s="30" t="e">
        <f t="shared" si="4"/>
        <v>#DIV/0!</v>
      </c>
      <c r="AV24" s="26"/>
      <c r="AW24" s="27"/>
      <c r="AX24" s="28" t="e">
        <f>SUM(AV24/$C$24)*100000</f>
        <v>#DIV/0!</v>
      </c>
      <c r="AY24" s="30" t="e">
        <f t="shared" si="5"/>
        <v>#DIV/0!</v>
      </c>
      <c r="AZ24" s="26"/>
      <c r="BA24" s="27"/>
      <c r="BB24" s="28" t="e">
        <f>SUM(AZ24/$C$24)*100000</f>
        <v>#DIV/0!</v>
      </c>
      <c r="BC24" s="30" t="e">
        <f t="shared" si="6"/>
        <v>#DIV/0!</v>
      </c>
      <c r="BD24" s="26"/>
      <c r="BE24" s="27"/>
      <c r="BF24" s="28" t="e">
        <f>SUM(BD24/$C$24)*100000</f>
        <v>#DIV/0!</v>
      </c>
      <c r="BG24" s="30" t="e">
        <f t="shared" si="7"/>
        <v>#DIV/0!</v>
      </c>
      <c r="BH24" s="26"/>
      <c r="BI24" s="27"/>
      <c r="BJ24" s="28" t="e">
        <f>SUM(BH24/$C$24)*100000</f>
        <v>#DIV/0!</v>
      </c>
      <c r="BK24" s="30" t="e">
        <f t="shared" si="8"/>
        <v>#DIV/0!</v>
      </c>
      <c r="BL24" s="26"/>
      <c r="BM24" s="27"/>
      <c r="BN24" s="28" t="e">
        <f>SUM(BL24/$C$24)*100000</f>
        <v>#DIV/0!</v>
      </c>
      <c r="BO24" s="30" t="e">
        <f t="shared" si="9"/>
        <v>#DIV/0!</v>
      </c>
      <c r="BP24" s="26"/>
      <c r="BQ24" s="27"/>
      <c r="BR24" s="28" t="e">
        <f>SUM(BP24/$C$24)*100000</f>
        <v>#DIV/0!</v>
      </c>
      <c r="BS24" s="30" t="e">
        <f t="shared" si="10"/>
        <v>#DIV/0!</v>
      </c>
      <c r="BT24" s="26"/>
      <c r="BU24" s="27"/>
      <c r="BV24" s="28" t="e">
        <f>SUM(BT24/$C$24)*100000</f>
        <v>#DIV/0!</v>
      </c>
      <c r="BW24" s="30" t="e">
        <f t="shared" si="11"/>
        <v>#DIV/0!</v>
      </c>
      <c r="BX24" s="26"/>
      <c r="BY24" s="27"/>
      <c r="BZ24" s="28" t="e">
        <f>SUM(BX24/$C$24)*100000</f>
        <v>#DIV/0!</v>
      </c>
      <c r="CA24" s="30" t="e">
        <f t="shared" si="12"/>
        <v>#DIV/0!</v>
      </c>
      <c r="CB24" s="26"/>
      <c r="CC24" s="27"/>
      <c r="CD24" s="28" t="e">
        <f>SUM(CB24/$C$24)*100000</f>
        <v>#DIV/0!</v>
      </c>
      <c r="CE24" s="30" t="e">
        <f t="shared" si="13"/>
        <v>#DIV/0!</v>
      </c>
      <c r="CF24" s="26"/>
      <c r="CG24" s="27"/>
      <c r="CH24" s="28" t="e">
        <f>SUM(CF24/$C$24)*100000</f>
        <v>#DIV/0!</v>
      </c>
      <c r="CI24" s="30" t="e">
        <f t="shared" si="14"/>
        <v>#DIV/0!</v>
      </c>
      <c r="CJ24" s="26"/>
      <c r="CK24" s="27"/>
      <c r="CL24" s="28" t="e">
        <f>SUM(CJ24/$C$24)*100000</f>
        <v>#DIV/0!</v>
      </c>
      <c r="CM24" s="30" t="e">
        <f t="shared" si="15"/>
        <v>#DIV/0!</v>
      </c>
      <c r="CN24" s="26"/>
      <c r="CO24" s="27"/>
      <c r="CP24" s="28" t="e">
        <f>SUM(CN24/$C$24)*100000</f>
        <v>#DIV/0!</v>
      </c>
      <c r="CQ24" s="30" t="e">
        <f t="shared" si="16"/>
        <v>#DIV/0!</v>
      </c>
      <c r="CR24" s="26"/>
      <c r="CS24" s="27"/>
      <c r="CT24" s="28" t="e">
        <f>SUM(CR24/$C$24)*100000</f>
        <v>#DIV/0!</v>
      </c>
      <c r="CU24" s="30" t="e">
        <f t="shared" si="17"/>
        <v>#DIV/0!</v>
      </c>
      <c r="CV24" s="26"/>
      <c r="CW24" s="27"/>
      <c r="CX24" s="28" t="e">
        <f>SUM(CV24/$C$24)*100000</f>
        <v>#DIV/0!</v>
      </c>
      <c r="CY24" s="30" t="e">
        <f t="shared" si="18"/>
        <v>#DIV/0!</v>
      </c>
      <c r="CZ24" s="26"/>
      <c r="DA24" s="27"/>
      <c r="DB24" s="28" t="e">
        <f>SUM(CZ24/$C$24)*100000</f>
        <v>#DIV/0!</v>
      </c>
      <c r="DC24" s="30" t="e">
        <f t="shared" si="19"/>
        <v>#DIV/0!</v>
      </c>
      <c r="DD24" s="26"/>
      <c r="DE24" s="27"/>
      <c r="DF24" s="28" t="e">
        <f>SUM(DD24/$C$24)*100000</f>
        <v>#DIV/0!</v>
      </c>
      <c r="DG24" s="30" t="e">
        <f t="shared" si="20"/>
        <v>#DIV/0!</v>
      </c>
      <c r="DH24" s="26"/>
      <c r="DI24" s="27"/>
      <c r="DJ24" s="28" t="e">
        <f>SUM(DH24/$C$24)*100000</f>
        <v>#DIV/0!</v>
      </c>
      <c r="DK24" s="30" t="e">
        <f t="shared" si="21"/>
        <v>#DIV/0!</v>
      </c>
      <c r="DL24" s="26"/>
      <c r="DM24" s="27"/>
      <c r="DN24" s="28" t="e">
        <f>SUM(DL24/$C$24)*100000</f>
        <v>#DIV/0!</v>
      </c>
      <c r="DO24" s="30" t="e">
        <f t="shared" si="22"/>
        <v>#DIV/0!</v>
      </c>
      <c r="DP24" s="26"/>
      <c r="DQ24" s="27"/>
      <c r="DR24" s="28" t="e">
        <f>SUM(DP24/$C$24)*100000</f>
        <v>#DIV/0!</v>
      </c>
      <c r="DS24" s="30" t="e">
        <f t="shared" si="23"/>
        <v>#DIV/0!</v>
      </c>
      <c r="DT24" s="26"/>
      <c r="DU24" s="27"/>
      <c r="DV24" s="28" t="e">
        <f>SUM(DT24/$C$24)*100000</f>
        <v>#DIV/0!</v>
      </c>
      <c r="DW24" s="30" t="e">
        <f t="shared" si="24"/>
        <v>#DIV/0!</v>
      </c>
      <c r="DX24" s="26"/>
      <c r="DY24" s="27"/>
      <c r="DZ24" s="28" t="e">
        <f>SUM(DX24/$C$24)*100000</f>
        <v>#DIV/0!</v>
      </c>
      <c r="EA24" s="30" t="e">
        <f t="shared" si="25"/>
        <v>#DIV/0!</v>
      </c>
      <c r="EB24" s="26"/>
      <c r="EC24" s="27"/>
      <c r="ED24" s="28" t="e">
        <f>SUM(EB24/$C$24)*100000</f>
        <v>#DIV/0!</v>
      </c>
      <c r="EE24" s="30" t="e">
        <f t="shared" si="26"/>
        <v>#DIV/0!</v>
      </c>
      <c r="EF24" s="26"/>
      <c r="EG24" s="27"/>
      <c r="EH24" s="28" t="e">
        <f>SUM(EF24/$C$24)*100000</f>
        <v>#DIV/0!</v>
      </c>
      <c r="EI24" s="30" t="e">
        <f t="shared" si="27"/>
        <v>#DIV/0!</v>
      </c>
      <c r="EJ24" s="26"/>
      <c r="EK24" s="27"/>
      <c r="EL24" s="28" t="e">
        <f>SUM(EJ24/$C$24)*100000</f>
        <v>#DIV/0!</v>
      </c>
      <c r="EM24" s="30" t="e">
        <f t="shared" si="28"/>
        <v>#DIV/0!</v>
      </c>
      <c r="EN24" s="26"/>
      <c r="EO24" s="27"/>
      <c r="EP24" s="28" t="e">
        <f>SUM(EN24/$C$24)*100000</f>
        <v>#DIV/0!</v>
      </c>
      <c r="EQ24" s="30" t="e">
        <f t="shared" si="29"/>
        <v>#DIV/0!</v>
      </c>
      <c r="ER24" s="26"/>
      <c r="ES24" s="27"/>
      <c r="ET24" s="28" t="e">
        <f>SUM(ER24/$C$24)*100000</f>
        <v>#DIV/0!</v>
      </c>
      <c r="EU24" s="30" t="e">
        <f t="shared" si="30"/>
        <v>#DIV/0!</v>
      </c>
      <c r="EV24" s="26"/>
      <c r="EW24" s="27"/>
      <c r="EX24" s="28" t="e">
        <f>SUM(EV24/$C$24)*100000</f>
        <v>#DIV/0!</v>
      </c>
      <c r="EY24" s="30" t="e">
        <f t="shared" si="31"/>
        <v>#DIV/0!</v>
      </c>
      <c r="EZ24" s="26"/>
      <c r="FA24" s="27"/>
      <c r="FB24" s="28" t="e">
        <f>SUM(EZ24/$C$24)*100000</f>
        <v>#DIV/0!</v>
      </c>
      <c r="FC24" s="30" t="e">
        <f t="shared" si="32"/>
        <v>#DIV/0!</v>
      </c>
      <c r="FD24" s="26"/>
      <c r="FE24" s="27"/>
      <c r="FF24" s="28" t="e">
        <f>SUM(FD24/$C$24)*100000</f>
        <v>#DIV/0!</v>
      </c>
      <c r="FG24" s="30" t="e">
        <f t="shared" si="33"/>
        <v>#DIV/0!</v>
      </c>
      <c r="FH24" s="26"/>
      <c r="FI24" s="27"/>
      <c r="FJ24" s="28" t="e">
        <f>SUM(FH24/$C$24)*100000</f>
        <v>#DIV/0!</v>
      </c>
      <c r="FK24" s="30" t="e">
        <f t="shared" si="34"/>
        <v>#DIV/0!</v>
      </c>
      <c r="FL24" s="26"/>
      <c r="FM24" s="27"/>
      <c r="FN24" s="28" t="e">
        <f>SUM(FL24/$C$24)*100000</f>
        <v>#DIV/0!</v>
      </c>
      <c r="FO24" s="30" t="e">
        <f t="shared" si="35"/>
        <v>#DIV/0!</v>
      </c>
      <c r="FP24" s="26"/>
      <c r="FQ24" s="27"/>
      <c r="FR24" s="28" t="e">
        <f>SUM(FP24/$C$24)*100000</f>
        <v>#DIV/0!</v>
      </c>
      <c r="FS24" s="30" t="e">
        <f t="shared" si="36"/>
        <v>#DIV/0!</v>
      </c>
      <c r="FT24" s="26"/>
      <c r="FU24" s="27"/>
      <c r="FV24" s="28" t="e">
        <f>SUM(FT24/$C$24)*100000</f>
        <v>#DIV/0!</v>
      </c>
      <c r="FW24" s="30" t="e">
        <f t="shared" si="37"/>
        <v>#DIV/0!</v>
      </c>
      <c r="FX24" s="26"/>
      <c r="FY24" s="27"/>
      <c r="FZ24" s="28" t="e">
        <f>SUM(FX24/$C$24)*100000</f>
        <v>#DIV/0!</v>
      </c>
      <c r="GA24" s="30" t="e">
        <f t="shared" si="38"/>
        <v>#DIV/0!</v>
      </c>
      <c r="GB24" s="26"/>
      <c r="GC24" s="27"/>
      <c r="GD24" s="28" t="e">
        <f>SUM(GB24/$C$24)*100000</f>
        <v>#DIV/0!</v>
      </c>
      <c r="GE24" s="30" t="e">
        <f t="shared" si="39"/>
        <v>#DIV/0!</v>
      </c>
      <c r="GF24" s="26"/>
      <c r="GG24" s="27"/>
      <c r="GH24" s="28" t="e">
        <f>SUM(GF24/$C$24)*100000</f>
        <v>#DIV/0!</v>
      </c>
      <c r="GI24" s="30" t="e">
        <f t="shared" si="40"/>
        <v>#DIV/0!</v>
      </c>
      <c r="GJ24" s="26"/>
      <c r="GK24" s="27"/>
      <c r="GL24" s="28" t="e">
        <f>SUM(GJ24/$C$24)*100000</f>
        <v>#DIV/0!</v>
      </c>
      <c r="GM24" s="30" t="e">
        <f t="shared" si="41"/>
        <v>#DIV/0!</v>
      </c>
      <c r="GN24" s="26"/>
      <c r="GO24" s="27"/>
      <c r="GP24" s="28" t="e">
        <f>SUM(GN24/$C$24)*100000</f>
        <v>#DIV/0!</v>
      </c>
      <c r="GQ24" s="30" t="e">
        <f t="shared" si="42"/>
        <v>#DIV/0!</v>
      </c>
      <c r="GR24" s="26"/>
      <c r="GS24" s="27"/>
      <c r="GT24" s="28" t="e">
        <f>SUM(GR24/$C$24)*100000</f>
        <v>#DIV/0!</v>
      </c>
      <c r="GU24" s="30" t="e">
        <f t="shared" si="43"/>
        <v>#DIV/0!</v>
      </c>
      <c r="GV24" s="26"/>
      <c r="GW24" s="27"/>
      <c r="GX24" s="28" t="e">
        <f>SUM(GV24/$C$24)*100000</f>
        <v>#DIV/0!</v>
      </c>
      <c r="GY24" s="30" t="e">
        <f t="shared" si="44"/>
        <v>#DIV/0!</v>
      </c>
      <c r="GZ24" s="26"/>
      <c r="HA24" s="27"/>
      <c r="HB24" s="28" t="e">
        <f>SUM(GZ24/$C$24)*100000</f>
        <v>#DIV/0!</v>
      </c>
      <c r="HC24" s="30" t="e">
        <f t="shared" si="45"/>
        <v>#DIV/0!</v>
      </c>
      <c r="HD24" s="31">
        <f t="shared" si="60"/>
        <v>0</v>
      </c>
      <c r="HE24" s="31">
        <f t="shared" si="58"/>
        <v>0</v>
      </c>
      <c r="HF24" s="28" t="e">
        <f t="shared" si="46"/>
        <v>#DIV/0!</v>
      </c>
      <c r="HG24" s="29" t="e">
        <f t="shared" si="72"/>
        <v>#DIV/0!</v>
      </c>
    </row>
    <row r="25" spans="1:215" s="216" customFormat="1" ht="25" customHeight="1">
      <c r="A25" s="23"/>
      <c r="B25" s="24"/>
      <c r="C25" s="25"/>
      <c r="D25" s="26"/>
      <c r="E25" s="27"/>
      <c r="F25" s="28" t="e">
        <f t="shared" si="61"/>
        <v>#DIV/0!</v>
      </c>
      <c r="G25" s="29" t="e">
        <f t="shared" si="62"/>
        <v>#DIV/0!</v>
      </c>
      <c r="H25" s="26"/>
      <c r="I25" s="27"/>
      <c r="J25" s="28" t="e">
        <f t="shared" si="63"/>
        <v>#DIV/0!</v>
      </c>
      <c r="K25" s="29" t="e">
        <f t="shared" si="64"/>
        <v>#DIV/0!</v>
      </c>
      <c r="L25" s="26"/>
      <c r="M25" s="27"/>
      <c r="N25" s="28" t="e">
        <f t="shared" si="65"/>
        <v>#DIV/0!</v>
      </c>
      <c r="O25" s="29" t="e">
        <f t="shared" si="66"/>
        <v>#DIV/0!</v>
      </c>
      <c r="P25" s="26"/>
      <c r="Q25" s="27"/>
      <c r="R25" s="28" t="e">
        <f t="shared" si="67"/>
        <v>#DIV/0!</v>
      </c>
      <c r="S25" s="29" t="e">
        <f t="shared" si="68"/>
        <v>#DIV/0!</v>
      </c>
      <c r="T25" s="26"/>
      <c r="U25" s="27"/>
      <c r="V25" s="28" t="e">
        <f t="shared" si="69"/>
        <v>#DIV/0!</v>
      </c>
      <c r="W25" s="30" t="e">
        <f t="shared" si="70"/>
        <v>#DIV/0!</v>
      </c>
      <c r="X25" s="26"/>
      <c r="Y25" s="27"/>
      <c r="Z25" s="28" t="e">
        <f>SUM(X25/$C$25)*100000</f>
        <v>#DIV/0!</v>
      </c>
      <c r="AA25" s="30" t="e">
        <f t="shared" si="71"/>
        <v>#DIV/0!</v>
      </c>
      <c r="AB25" s="26"/>
      <c r="AC25" s="27"/>
      <c r="AD25" s="28" t="e">
        <f>SUM(AB25/$C$25)*100000</f>
        <v>#DIV/0!</v>
      </c>
      <c r="AE25" s="30" t="e">
        <f t="shared" si="0"/>
        <v>#DIV/0!</v>
      </c>
      <c r="AF25" s="26"/>
      <c r="AG25" s="27"/>
      <c r="AH25" s="28" t="e">
        <f>SUM(AF25/$C$25)*100000</f>
        <v>#DIV/0!</v>
      </c>
      <c r="AI25" s="30" t="e">
        <f t="shared" si="1"/>
        <v>#DIV/0!</v>
      </c>
      <c r="AJ25" s="26"/>
      <c r="AK25" s="27"/>
      <c r="AL25" s="28" t="e">
        <f>SUM(AJ25/$C$25)*100000</f>
        <v>#DIV/0!</v>
      </c>
      <c r="AM25" s="30" t="e">
        <f t="shared" si="2"/>
        <v>#DIV/0!</v>
      </c>
      <c r="AN25" s="26"/>
      <c r="AO25" s="27"/>
      <c r="AP25" s="28" t="e">
        <f>SUM(AN25/$C$25)*100000</f>
        <v>#DIV/0!</v>
      </c>
      <c r="AQ25" s="30" t="e">
        <f t="shared" si="3"/>
        <v>#DIV/0!</v>
      </c>
      <c r="AR25" s="26"/>
      <c r="AS25" s="27"/>
      <c r="AT25" s="28" t="e">
        <f>SUM(AR25/$C$25)*100000</f>
        <v>#DIV/0!</v>
      </c>
      <c r="AU25" s="30" t="e">
        <f t="shared" si="4"/>
        <v>#DIV/0!</v>
      </c>
      <c r="AV25" s="26"/>
      <c r="AW25" s="27"/>
      <c r="AX25" s="28" t="e">
        <f>SUM(AV25/$C$25)*100000</f>
        <v>#DIV/0!</v>
      </c>
      <c r="AY25" s="30" t="e">
        <f t="shared" si="5"/>
        <v>#DIV/0!</v>
      </c>
      <c r="AZ25" s="26"/>
      <c r="BA25" s="27"/>
      <c r="BB25" s="28" t="e">
        <f>SUM(AZ25/$C$25)*100000</f>
        <v>#DIV/0!</v>
      </c>
      <c r="BC25" s="30" t="e">
        <f t="shared" si="6"/>
        <v>#DIV/0!</v>
      </c>
      <c r="BD25" s="26"/>
      <c r="BE25" s="27"/>
      <c r="BF25" s="28" t="e">
        <f>SUM(BD25/$C$25)*100000</f>
        <v>#DIV/0!</v>
      </c>
      <c r="BG25" s="30" t="e">
        <f t="shared" si="7"/>
        <v>#DIV/0!</v>
      </c>
      <c r="BH25" s="26"/>
      <c r="BI25" s="27"/>
      <c r="BJ25" s="28" t="e">
        <f>SUM(BH25/$C$25)*100000</f>
        <v>#DIV/0!</v>
      </c>
      <c r="BK25" s="30" t="e">
        <f t="shared" si="8"/>
        <v>#DIV/0!</v>
      </c>
      <c r="BL25" s="26"/>
      <c r="BM25" s="27"/>
      <c r="BN25" s="28" t="e">
        <f>SUM(BL25/$C$25)*100000</f>
        <v>#DIV/0!</v>
      </c>
      <c r="BO25" s="30" t="e">
        <f t="shared" si="9"/>
        <v>#DIV/0!</v>
      </c>
      <c r="BP25" s="26"/>
      <c r="BQ25" s="27"/>
      <c r="BR25" s="28" t="e">
        <f>SUM(BP25/$C$25)*100000</f>
        <v>#DIV/0!</v>
      </c>
      <c r="BS25" s="30" t="e">
        <f t="shared" si="10"/>
        <v>#DIV/0!</v>
      </c>
      <c r="BT25" s="26"/>
      <c r="BU25" s="27"/>
      <c r="BV25" s="28" t="e">
        <f>SUM(BT25/$C$25)*100000</f>
        <v>#DIV/0!</v>
      </c>
      <c r="BW25" s="30" t="e">
        <f t="shared" si="11"/>
        <v>#DIV/0!</v>
      </c>
      <c r="BX25" s="26"/>
      <c r="BY25" s="27"/>
      <c r="BZ25" s="28" t="e">
        <f>SUM(BX25/$C$25)*100000</f>
        <v>#DIV/0!</v>
      </c>
      <c r="CA25" s="30" t="e">
        <f t="shared" si="12"/>
        <v>#DIV/0!</v>
      </c>
      <c r="CB25" s="26"/>
      <c r="CC25" s="27"/>
      <c r="CD25" s="28" t="e">
        <f>SUM(CB25/$C$25)*100000</f>
        <v>#DIV/0!</v>
      </c>
      <c r="CE25" s="30" t="e">
        <f t="shared" si="13"/>
        <v>#DIV/0!</v>
      </c>
      <c r="CF25" s="26"/>
      <c r="CG25" s="27"/>
      <c r="CH25" s="28" t="e">
        <f>SUM(CF25/$C$25)*100000</f>
        <v>#DIV/0!</v>
      </c>
      <c r="CI25" s="30" t="e">
        <f t="shared" si="14"/>
        <v>#DIV/0!</v>
      </c>
      <c r="CJ25" s="26"/>
      <c r="CK25" s="27"/>
      <c r="CL25" s="28" t="e">
        <f>SUM(CJ25/$C$25)*100000</f>
        <v>#DIV/0!</v>
      </c>
      <c r="CM25" s="30" t="e">
        <f t="shared" si="15"/>
        <v>#DIV/0!</v>
      </c>
      <c r="CN25" s="26"/>
      <c r="CO25" s="27"/>
      <c r="CP25" s="28" t="e">
        <f>SUM(CN25/$C$25)*100000</f>
        <v>#DIV/0!</v>
      </c>
      <c r="CQ25" s="30" t="e">
        <f t="shared" si="16"/>
        <v>#DIV/0!</v>
      </c>
      <c r="CR25" s="26"/>
      <c r="CS25" s="27"/>
      <c r="CT25" s="28" t="e">
        <f>SUM(CR25/$C$25)*100000</f>
        <v>#DIV/0!</v>
      </c>
      <c r="CU25" s="30" t="e">
        <f t="shared" si="17"/>
        <v>#DIV/0!</v>
      </c>
      <c r="CV25" s="26"/>
      <c r="CW25" s="27"/>
      <c r="CX25" s="28" t="e">
        <f>SUM(CV25/$C$25)*100000</f>
        <v>#DIV/0!</v>
      </c>
      <c r="CY25" s="30" t="e">
        <f t="shared" si="18"/>
        <v>#DIV/0!</v>
      </c>
      <c r="CZ25" s="26"/>
      <c r="DA25" s="27"/>
      <c r="DB25" s="28" t="e">
        <f>SUM(CZ25/$C$25)*100000</f>
        <v>#DIV/0!</v>
      </c>
      <c r="DC25" s="30" t="e">
        <f t="shared" si="19"/>
        <v>#DIV/0!</v>
      </c>
      <c r="DD25" s="26"/>
      <c r="DE25" s="27"/>
      <c r="DF25" s="28" t="e">
        <f>SUM(DD25/$C$25)*100000</f>
        <v>#DIV/0!</v>
      </c>
      <c r="DG25" s="30" t="e">
        <f t="shared" si="20"/>
        <v>#DIV/0!</v>
      </c>
      <c r="DH25" s="26"/>
      <c r="DI25" s="27"/>
      <c r="DJ25" s="28" t="e">
        <f>SUM(DH25/$C$25)*100000</f>
        <v>#DIV/0!</v>
      </c>
      <c r="DK25" s="30" t="e">
        <f t="shared" si="21"/>
        <v>#DIV/0!</v>
      </c>
      <c r="DL25" s="26"/>
      <c r="DM25" s="27"/>
      <c r="DN25" s="28" t="e">
        <f>SUM(DL25/$C$25)*100000</f>
        <v>#DIV/0!</v>
      </c>
      <c r="DO25" s="30" t="e">
        <f t="shared" si="22"/>
        <v>#DIV/0!</v>
      </c>
      <c r="DP25" s="26"/>
      <c r="DQ25" s="27"/>
      <c r="DR25" s="28" t="e">
        <f>SUM(DP25/$C$25)*100000</f>
        <v>#DIV/0!</v>
      </c>
      <c r="DS25" s="30" t="e">
        <f t="shared" si="23"/>
        <v>#DIV/0!</v>
      </c>
      <c r="DT25" s="26"/>
      <c r="DU25" s="27"/>
      <c r="DV25" s="28" t="e">
        <f>SUM(DT25/$C$25)*100000</f>
        <v>#DIV/0!</v>
      </c>
      <c r="DW25" s="30" t="e">
        <f t="shared" si="24"/>
        <v>#DIV/0!</v>
      </c>
      <c r="DX25" s="26"/>
      <c r="DY25" s="27"/>
      <c r="DZ25" s="28" t="e">
        <f>SUM(DX25/$C$25)*100000</f>
        <v>#DIV/0!</v>
      </c>
      <c r="EA25" s="30" t="e">
        <f t="shared" si="25"/>
        <v>#DIV/0!</v>
      </c>
      <c r="EB25" s="26"/>
      <c r="EC25" s="27"/>
      <c r="ED25" s="28" t="e">
        <f>SUM(EB25/$C$25)*100000</f>
        <v>#DIV/0!</v>
      </c>
      <c r="EE25" s="30" t="e">
        <f t="shared" si="26"/>
        <v>#DIV/0!</v>
      </c>
      <c r="EF25" s="26"/>
      <c r="EG25" s="27"/>
      <c r="EH25" s="28" t="e">
        <f>SUM(EF25/$C$25)*100000</f>
        <v>#DIV/0!</v>
      </c>
      <c r="EI25" s="30" t="e">
        <f t="shared" si="27"/>
        <v>#DIV/0!</v>
      </c>
      <c r="EJ25" s="26"/>
      <c r="EK25" s="27"/>
      <c r="EL25" s="28" t="e">
        <f>SUM(EJ25/$C$25)*100000</f>
        <v>#DIV/0!</v>
      </c>
      <c r="EM25" s="30" t="e">
        <f t="shared" si="28"/>
        <v>#DIV/0!</v>
      </c>
      <c r="EN25" s="26"/>
      <c r="EO25" s="27"/>
      <c r="EP25" s="28" t="e">
        <f>SUM(EN25/$C$25)*100000</f>
        <v>#DIV/0!</v>
      </c>
      <c r="EQ25" s="30" t="e">
        <f t="shared" si="29"/>
        <v>#DIV/0!</v>
      </c>
      <c r="ER25" s="26"/>
      <c r="ES25" s="27"/>
      <c r="ET25" s="28" t="e">
        <f>SUM(ER25/$C$25)*100000</f>
        <v>#DIV/0!</v>
      </c>
      <c r="EU25" s="30" t="e">
        <f t="shared" si="30"/>
        <v>#DIV/0!</v>
      </c>
      <c r="EV25" s="26"/>
      <c r="EW25" s="27"/>
      <c r="EX25" s="28" t="e">
        <f>SUM(EV25/$C$25)*100000</f>
        <v>#DIV/0!</v>
      </c>
      <c r="EY25" s="30" t="e">
        <f t="shared" si="31"/>
        <v>#DIV/0!</v>
      </c>
      <c r="EZ25" s="26"/>
      <c r="FA25" s="27"/>
      <c r="FB25" s="28" t="e">
        <f>SUM(EZ25/$C$25)*100000</f>
        <v>#DIV/0!</v>
      </c>
      <c r="FC25" s="30" t="e">
        <f t="shared" si="32"/>
        <v>#DIV/0!</v>
      </c>
      <c r="FD25" s="26"/>
      <c r="FE25" s="27"/>
      <c r="FF25" s="28" t="e">
        <f>SUM(FD25/$C$25)*100000</f>
        <v>#DIV/0!</v>
      </c>
      <c r="FG25" s="30" t="e">
        <f t="shared" si="33"/>
        <v>#DIV/0!</v>
      </c>
      <c r="FH25" s="26"/>
      <c r="FI25" s="27"/>
      <c r="FJ25" s="28" t="e">
        <f>SUM(FH25/$C$25)*100000</f>
        <v>#DIV/0!</v>
      </c>
      <c r="FK25" s="30" t="e">
        <f t="shared" si="34"/>
        <v>#DIV/0!</v>
      </c>
      <c r="FL25" s="26"/>
      <c r="FM25" s="27"/>
      <c r="FN25" s="28" t="e">
        <f>SUM(FL25/$C$25)*100000</f>
        <v>#DIV/0!</v>
      </c>
      <c r="FO25" s="30" t="e">
        <f t="shared" si="35"/>
        <v>#DIV/0!</v>
      </c>
      <c r="FP25" s="26"/>
      <c r="FQ25" s="27"/>
      <c r="FR25" s="28" t="e">
        <f>SUM(FP25/$C$25)*100000</f>
        <v>#DIV/0!</v>
      </c>
      <c r="FS25" s="30" t="e">
        <f t="shared" si="36"/>
        <v>#DIV/0!</v>
      </c>
      <c r="FT25" s="26"/>
      <c r="FU25" s="27"/>
      <c r="FV25" s="28" t="e">
        <f>SUM(FT25/$C$25)*100000</f>
        <v>#DIV/0!</v>
      </c>
      <c r="FW25" s="30" t="e">
        <f t="shared" si="37"/>
        <v>#DIV/0!</v>
      </c>
      <c r="FX25" s="26"/>
      <c r="FY25" s="27"/>
      <c r="FZ25" s="28" t="e">
        <f>SUM(FX25/$C$25)*100000</f>
        <v>#DIV/0!</v>
      </c>
      <c r="GA25" s="30" t="e">
        <f t="shared" si="38"/>
        <v>#DIV/0!</v>
      </c>
      <c r="GB25" s="26"/>
      <c r="GC25" s="27"/>
      <c r="GD25" s="28" t="e">
        <f>SUM(GB25/$C$25)*100000</f>
        <v>#DIV/0!</v>
      </c>
      <c r="GE25" s="30" t="e">
        <f t="shared" si="39"/>
        <v>#DIV/0!</v>
      </c>
      <c r="GF25" s="26"/>
      <c r="GG25" s="27"/>
      <c r="GH25" s="28" t="e">
        <f>SUM(GF25/$C$25)*100000</f>
        <v>#DIV/0!</v>
      </c>
      <c r="GI25" s="30" t="e">
        <f t="shared" si="40"/>
        <v>#DIV/0!</v>
      </c>
      <c r="GJ25" s="26"/>
      <c r="GK25" s="27"/>
      <c r="GL25" s="28" t="e">
        <f>SUM(GJ25/$C$25)*100000</f>
        <v>#DIV/0!</v>
      </c>
      <c r="GM25" s="30" t="e">
        <f t="shared" si="41"/>
        <v>#DIV/0!</v>
      </c>
      <c r="GN25" s="26"/>
      <c r="GO25" s="27"/>
      <c r="GP25" s="28" t="e">
        <f>SUM(GN25/$C$25)*100000</f>
        <v>#DIV/0!</v>
      </c>
      <c r="GQ25" s="30" t="e">
        <f t="shared" si="42"/>
        <v>#DIV/0!</v>
      </c>
      <c r="GR25" s="26"/>
      <c r="GS25" s="27"/>
      <c r="GT25" s="28" t="e">
        <f>SUM(GR25/$C$25)*100000</f>
        <v>#DIV/0!</v>
      </c>
      <c r="GU25" s="30" t="e">
        <f t="shared" si="43"/>
        <v>#DIV/0!</v>
      </c>
      <c r="GV25" s="26"/>
      <c r="GW25" s="27"/>
      <c r="GX25" s="28" t="e">
        <f>SUM(GV25/$C$25)*100000</f>
        <v>#DIV/0!</v>
      </c>
      <c r="GY25" s="30" t="e">
        <f t="shared" si="44"/>
        <v>#DIV/0!</v>
      </c>
      <c r="GZ25" s="26"/>
      <c r="HA25" s="27"/>
      <c r="HB25" s="28" t="e">
        <f>SUM(GZ25/$C$25)*100000</f>
        <v>#DIV/0!</v>
      </c>
      <c r="HC25" s="30" t="e">
        <f t="shared" si="45"/>
        <v>#DIV/0!</v>
      </c>
      <c r="HD25" s="31">
        <f t="shared" si="60"/>
        <v>0</v>
      </c>
      <c r="HE25" s="31">
        <f t="shared" si="58"/>
        <v>0</v>
      </c>
      <c r="HF25" s="28" t="e">
        <f t="shared" si="46"/>
        <v>#DIV/0!</v>
      </c>
      <c r="HG25" s="29" t="e">
        <f t="shared" si="72"/>
        <v>#DIV/0!</v>
      </c>
    </row>
    <row r="26" spans="1:215" s="216" customFormat="1" ht="25" customHeight="1">
      <c r="A26" s="23"/>
      <c r="B26" s="24"/>
      <c r="C26" s="25"/>
      <c r="D26" s="26"/>
      <c r="E26" s="27"/>
      <c r="F26" s="28" t="e">
        <f t="shared" si="61"/>
        <v>#DIV/0!</v>
      </c>
      <c r="G26" s="29" t="e">
        <f t="shared" si="62"/>
        <v>#DIV/0!</v>
      </c>
      <c r="H26" s="26"/>
      <c r="I26" s="27"/>
      <c r="J26" s="28" t="e">
        <f t="shared" si="63"/>
        <v>#DIV/0!</v>
      </c>
      <c r="K26" s="29" t="e">
        <f t="shared" si="64"/>
        <v>#DIV/0!</v>
      </c>
      <c r="L26" s="26"/>
      <c r="M26" s="27"/>
      <c r="N26" s="28" t="e">
        <f t="shared" si="65"/>
        <v>#DIV/0!</v>
      </c>
      <c r="O26" s="29" t="e">
        <f t="shared" si="66"/>
        <v>#DIV/0!</v>
      </c>
      <c r="P26" s="26"/>
      <c r="Q26" s="27"/>
      <c r="R26" s="28" t="e">
        <f t="shared" si="67"/>
        <v>#DIV/0!</v>
      </c>
      <c r="S26" s="29" t="e">
        <f t="shared" si="68"/>
        <v>#DIV/0!</v>
      </c>
      <c r="T26" s="26"/>
      <c r="U26" s="27"/>
      <c r="V26" s="28" t="e">
        <f t="shared" si="69"/>
        <v>#DIV/0!</v>
      </c>
      <c r="W26" s="30" t="e">
        <f t="shared" si="70"/>
        <v>#DIV/0!</v>
      </c>
      <c r="X26" s="26"/>
      <c r="Y26" s="27"/>
      <c r="Z26" s="28" t="e">
        <f>SUM(X26/$C$26)*100000</f>
        <v>#DIV/0!</v>
      </c>
      <c r="AA26" s="30" t="e">
        <f t="shared" si="71"/>
        <v>#DIV/0!</v>
      </c>
      <c r="AB26" s="26"/>
      <c r="AC26" s="27"/>
      <c r="AD26" s="28" t="e">
        <f>SUM(AB26/$C$26)*100000</f>
        <v>#DIV/0!</v>
      </c>
      <c r="AE26" s="30" t="e">
        <f t="shared" si="0"/>
        <v>#DIV/0!</v>
      </c>
      <c r="AF26" s="26"/>
      <c r="AG26" s="27"/>
      <c r="AH26" s="28" t="e">
        <f>SUM(AF26/$C$26)*100000</f>
        <v>#DIV/0!</v>
      </c>
      <c r="AI26" s="30" t="e">
        <f t="shared" si="1"/>
        <v>#DIV/0!</v>
      </c>
      <c r="AJ26" s="26"/>
      <c r="AK26" s="27"/>
      <c r="AL26" s="28" t="e">
        <f>SUM(AJ26/$C$26)*100000</f>
        <v>#DIV/0!</v>
      </c>
      <c r="AM26" s="30" t="e">
        <f t="shared" si="2"/>
        <v>#DIV/0!</v>
      </c>
      <c r="AN26" s="26"/>
      <c r="AO26" s="27"/>
      <c r="AP26" s="28" t="e">
        <f>SUM(AN26/$C$26)*100000</f>
        <v>#DIV/0!</v>
      </c>
      <c r="AQ26" s="30" t="e">
        <f t="shared" si="3"/>
        <v>#DIV/0!</v>
      </c>
      <c r="AR26" s="26"/>
      <c r="AS26" s="27"/>
      <c r="AT26" s="28" t="e">
        <f>SUM(AR26/$C$26)*100000</f>
        <v>#DIV/0!</v>
      </c>
      <c r="AU26" s="30" t="e">
        <f t="shared" si="4"/>
        <v>#DIV/0!</v>
      </c>
      <c r="AV26" s="26"/>
      <c r="AW26" s="27"/>
      <c r="AX26" s="28" t="e">
        <f>SUM(AV26/$C$26)*100000</f>
        <v>#DIV/0!</v>
      </c>
      <c r="AY26" s="30" t="e">
        <f t="shared" si="5"/>
        <v>#DIV/0!</v>
      </c>
      <c r="AZ26" s="26"/>
      <c r="BA26" s="27"/>
      <c r="BB26" s="28" t="e">
        <f>SUM(AZ26/$C$26)*100000</f>
        <v>#DIV/0!</v>
      </c>
      <c r="BC26" s="30" t="e">
        <f t="shared" si="6"/>
        <v>#DIV/0!</v>
      </c>
      <c r="BD26" s="26"/>
      <c r="BE26" s="27"/>
      <c r="BF26" s="28" t="e">
        <f>SUM(BD26/$C$26)*100000</f>
        <v>#DIV/0!</v>
      </c>
      <c r="BG26" s="30" t="e">
        <f t="shared" si="7"/>
        <v>#DIV/0!</v>
      </c>
      <c r="BH26" s="26"/>
      <c r="BI26" s="27"/>
      <c r="BJ26" s="28" t="e">
        <f>SUM(BH26/$C$26)*100000</f>
        <v>#DIV/0!</v>
      </c>
      <c r="BK26" s="30" t="e">
        <f t="shared" si="8"/>
        <v>#DIV/0!</v>
      </c>
      <c r="BL26" s="26"/>
      <c r="BM26" s="27"/>
      <c r="BN26" s="28" t="e">
        <f>SUM(BL26/$C$26)*100000</f>
        <v>#DIV/0!</v>
      </c>
      <c r="BO26" s="30" t="e">
        <f t="shared" si="9"/>
        <v>#DIV/0!</v>
      </c>
      <c r="BP26" s="26"/>
      <c r="BQ26" s="27"/>
      <c r="BR26" s="28" t="e">
        <f>SUM(BP26/$C$26)*100000</f>
        <v>#DIV/0!</v>
      </c>
      <c r="BS26" s="30" t="e">
        <f t="shared" si="10"/>
        <v>#DIV/0!</v>
      </c>
      <c r="BT26" s="26"/>
      <c r="BU26" s="27"/>
      <c r="BV26" s="28" t="e">
        <f>SUM(BT26/$C$26)*100000</f>
        <v>#DIV/0!</v>
      </c>
      <c r="BW26" s="30" t="e">
        <f t="shared" si="11"/>
        <v>#DIV/0!</v>
      </c>
      <c r="BX26" s="26"/>
      <c r="BY26" s="27"/>
      <c r="BZ26" s="28" t="e">
        <f>SUM(BX26/$C$26)*100000</f>
        <v>#DIV/0!</v>
      </c>
      <c r="CA26" s="30" t="e">
        <f t="shared" si="12"/>
        <v>#DIV/0!</v>
      </c>
      <c r="CB26" s="26"/>
      <c r="CC26" s="27"/>
      <c r="CD26" s="28" t="e">
        <f>SUM(CB26/$C$26)*100000</f>
        <v>#DIV/0!</v>
      </c>
      <c r="CE26" s="30" t="e">
        <f t="shared" si="13"/>
        <v>#DIV/0!</v>
      </c>
      <c r="CF26" s="26"/>
      <c r="CG26" s="27"/>
      <c r="CH26" s="28" t="e">
        <f>SUM(CF26/$C$26)*100000</f>
        <v>#DIV/0!</v>
      </c>
      <c r="CI26" s="30" t="e">
        <f t="shared" si="14"/>
        <v>#DIV/0!</v>
      </c>
      <c r="CJ26" s="26"/>
      <c r="CK26" s="27"/>
      <c r="CL26" s="28" t="e">
        <f>SUM(CJ26/$C$26)*100000</f>
        <v>#DIV/0!</v>
      </c>
      <c r="CM26" s="30" t="e">
        <f t="shared" si="15"/>
        <v>#DIV/0!</v>
      </c>
      <c r="CN26" s="26"/>
      <c r="CO26" s="27"/>
      <c r="CP26" s="28" t="e">
        <f>SUM(CN26/$C$26)*100000</f>
        <v>#DIV/0!</v>
      </c>
      <c r="CQ26" s="30" t="e">
        <f t="shared" si="16"/>
        <v>#DIV/0!</v>
      </c>
      <c r="CR26" s="26"/>
      <c r="CS26" s="27"/>
      <c r="CT26" s="28" t="e">
        <f>SUM(CR26/$C$26)*100000</f>
        <v>#DIV/0!</v>
      </c>
      <c r="CU26" s="30" t="e">
        <f t="shared" si="17"/>
        <v>#DIV/0!</v>
      </c>
      <c r="CV26" s="26"/>
      <c r="CW26" s="27"/>
      <c r="CX26" s="28" t="e">
        <f>SUM(CV26/$C$26)*100000</f>
        <v>#DIV/0!</v>
      </c>
      <c r="CY26" s="30" t="e">
        <f t="shared" si="18"/>
        <v>#DIV/0!</v>
      </c>
      <c r="CZ26" s="26"/>
      <c r="DA26" s="27"/>
      <c r="DB26" s="28" t="e">
        <f>SUM(CZ26/$C$26)*100000</f>
        <v>#DIV/0!</v>
      </c>
      <c r="DC26" s="30" t="e">
        <f t="shared" si="19"/>
        <v>#DIV/0!</v>
      </c>
      <c r="DD26" s="26"/>
      <c r="DE26" s="27"/>
      <c r="DF26" s="28" t="e">
        <f>SUM(DD26/$C$26)*100000</f>
        <v>#DIV/0!</v>
      </c>
      <c r="DG26" s="30" t="e">
        <f t="shared" si="20"/>
        <v>#DIV/0!</v>
      </c>
      <c r="DH26" s="26"/>
      <c r="DI26" s="27"/>
      <c r="DJ26" s="28" t="e">
        <f>SUM(DH26/$C$26)*100000</f>
        <v>#DIV/0!</v>
      </c>
      <c r="DK26" s="30" t="e">
        <f t="shared" si="21"/>
        <v>#DIV/0!</v>
      </c>
      <c r="DL26" s="26"/>
      <c r="DM26" s="27"/>
      <c r="DN26" s="28" t="e">
        <f>SUM(DL26/$C$26)*100000</f>
        <v>#DIV/0!</v>
      </c>
      <c r="DO26" s="30" t="e">
        <f t="shared" si="22"/>
        <v>#DIV/0!</v>
      </c>
      <c r="DP26" s="26"/>
      <c r="DQ26" s="27"/>
      <c r="DR26" s="28" t="e">
        <f>SUM(DP26/$C$26)*100000</f>
        <v>#DIV/0!</v>
      </c>
      <c r="DS26" s="30" t="e">
        <f t="shared" si="23"/>
        <v>#DIV/0!</v>
      </c>
      <c r="DT26" s="26"/>
      <c r="DU26" s="27"/>
      <c r="DV26" s="28" t="e">
        <f>SUM(DT26/$C$26)*100000</f>
        <v>#DIV/0!</v>
      </c>
      <c r="DW26" s="30" t="e">
        <f t="shared" si="24"/>
        <v>#DIV/0!</v>
      </c>
      <c r="DX26" s="26"/>
      <c r="DY26" s="27"/>
      <c r="DZ26" s="28" t="e">
        <f>SUM(DX26/$C$26)*100000</f>
        <v>#DIV/0!</v>
      </c>
      <c r="EA26" s="30" t="e">
        <f t="shared" si="25"/>
        <v>#DIV/0!</v>
      </c>
      <c r="EB26" s="26"/>
      <c r="EC26" s="27"/>
      <c r="ED26" s="28" t="e">
        <f>SUM(EB26/$C$26)*100000</f>
        <v>#DIV/0!</v>
      </c>
      <c r="EE26" s="30" t="e">
        <f t="shared" si="26"/>
        <v>#DIV/0!</v>
      </c>
      <c r="EF26" s="26"/>
      <c r="EG26" s="27"/>
      <c r="EH26" s="28" t="e">
        <f>SUM(EF26/$C$26)*100000</f>
        <v>#DIV/0!</v>
      </c>
      <c r="EI26" s="30" t="e">
        <f t="shared" si="27"/>
        <v>#DIV/0!</v>
      </c>
      <c r="EJ26" s="26"/>
      <c r="EK26" s="27"/>
      <c r="EL26" s="28" t="e">
        <f>SUM(EJ26/$C$26)*100000</f>
        <v>#DIV/0!</v>
      </c>
      <c r="EM26" s="30" t="e">
        <f t="shared" si="28"/>
        <v>#DIV/0!</v>
      </c>
      <c r="EN26" s="26"/>
      <c r="EO26" s="27"/>
      <c r="EP26" s="28" t="e">
        <f>SUM(EN26/$C$26)*100000</f>
        <v>#DIV/0!</v>
      </c>
      <c r="EQ26" s="30" t="e">
        <f t="shared" si="29"/>
        <v>#DIV/0!</v>
      </c>
      <c r="ER26" s="26"/>
      <c r="ES26" s="27"/>
      <c r="ET26" s="28" t="e">
        <f>SUM(ER26/$C$26)*100000</f>
        <v>#DIV/0!</v>
      </c>
      <c r="EU26" s="30" t="e">
        <f t="shared" si="30"/>
        <v>#DIV/0!</v>
      </c>
      <c r="EV26" s="26"/>
      <c r="EW26" s="27"/>
      <c r="EX26" s="28" t="e">
        <f>SUM(EV26/$C$26)*100000</f>
        <v>#DIV/0!</v>
      </c>
      <c r="EY26" s="30" t="e">
        <f t="shared" si="31"/>
        <v>#DIV/0!</v>
      </c>
      <c r="EZ26" s="26"/>
      <c r="FA26" s="27"/>
      <c r="FB26" s="28" t="e">
        <f>SUM(EZ26/$C$26)*100000</f>
        <v>#DIV/0!</v>
      </c>
      <c r="FC26" s="30" t="e">
        <f t="shared" si="32"/>
        <v>#DIV/0!</v>
      </c>
      <c r="FD26" s="26"/>
      <c r="FE26" s="27"/>
      <c r="FF26" s="28" t="e">
        <f>SUM(FD26/$C$26)*100000</f>
        <v>#DIV/0!</v>
      </c>
      <c r="FG26" s="30" t="e">
        <f t="shared" si="33"/>
        <v>#DIV/0!</v>
      </c>
      <c r="FH26" s="26"/>
      <c r="FI26" s="27"/>
      <c r="FJ26" s="28" t="e">
        <f>SUM(FH26/$C$26)*100000</f>
        <v>#DIV/0!</v>
      </c>
      <c r="FK26" s="30" t="e">
        <f t="shared" si="34"/>
        <v>#DIV/0!</v>
      </c>
      <c r="FL26" s="26"/>
      <c r="FM26" s="27"/>
      <c r="FN26" s="28" t="e">
        <f>SUM(FL26/$C$26)*100000</f>
        <v>#DIV/0!</v>
      </c>
      <c r="FO26" s="30" t="e">
        <f t="shared" si="35"/>
        <v>#DIV/0!</v>
      </c>
      <c r="FP26" s="26"/>
      <c r="FQ26" s="27"/>
      <c r="FR26" s="28" t="e">
        <f>SUM(FP26/$C$26)*100000</f>
        <v>#DIV/0!</v>
      </c>
      <c r="FS26" s="30" t="e">
        <f t="shared" si="36"/>
        <v>#DIV/0!</v>
      </c>
      <c r="FT26" s="26"/>
      <c r="FU26" s="27"/>
      <c r="FV26" s="28" t="e">
        <f>SUM(FT26/$C$26)*100000</f>
        <v>#DIV/0!</v>
      </c>
      <c r="FW26" s="30" t="e">
        <f t="shared" si="37"/>
        <v>#DIV/0!</v>
      </c>
      <c r="FX26" s="26"/>
      <c r="FY26" s="27"/>
      <c r="FZ26" s="28" t="e">
        <f>SUM(FX26/$C$26)*100000</f>
        <v>#DIV/0!</v>
      </c>
      <c r="GA26" s="30" t="e">
        <f t="shared" si="38"/>
        <v>#DIV/0!</v>
      </c>
      <c r="GB26" s="26"/>
      <c r="GC26" s="27"/>
      <c r="GD26" s="28" t="e">
        <f>SUM(GB26/$C$26)*100000</f>
        <v>#DIV/0!</v>
      </c>
      <c r="GE26" s="30" t="e">
        <f t="shared" si="39"/>
        <v>#DIV/0!</v>
      </c>
      <c r="GF26" s="26"/>
      <c r="GG26" s="27"/>
      <c r="GH26" s="28" t="e">
        <f>SUM(GF26/$C$26)*100000</f>
        <v>#DIV/0!</v>
      </c>
      <c r="GI26" s="30" t="e">
        <f t="shared" si="40"/>
        <v>#DIV/0!</v>
      </c>
      <c r="GJ26" s="26"/>
      <c r="GK26" s="27"/>
      <c r="GL26" s="28" t="e">
        <f>SUM(GJ26/$C$26)*100000</f>
        <v>#DIV/0!</v>
      </c>
      <c r="GM26" s="30" t="e">
        <f t="shared" si="41"/>
        <v>#DIV/0!</v>
      </c>
      <c r="GN26" s="26"/>
      <c r="GO26" s="27"/>
      <c r="GP26" s="28" t="e">
        <f>SUM(GN26/$C$26)*100000</f>
        <v>#DIV/0!</v>
      </c>
      <c r="GQ26" s="30" t="e">
        <f t="shared" si="42"/>
        <v>#DIV/0!</v>
      </c>
      <c r="GR26" s="26"/>
      <c r="GS26" s="27"/>
      <c r="GT26" s="28" t="e">
        <f>SUM(GR26/$C$26)*100000</f>
        <v>#DIV/0!</v>
      </c>
      <c r="GU26" s="30" t="e">
        <f t="shared" si="43"/>
        <v>#DIV/0!</v>
      </c>
      <c r="GV26" s="26"/>
      <c r="GW26" s="27"/>
      <c r="GX26" s="28" t="e">
        <f>SUM(GV26/$C$26)*100000</f>
        <v>#DIV/0!</v>
      </c>
      <c r="GY26" s="30" t="e">
        <f t="shared" si="44"/>
        <v>#DIV/0!</v>
      </c>
      <c r="GZ26" s="26"/>
      <c r="HA26" s="27"/>
      <c r="HB26" s="28" t="e">
        <f>SUM(GZ26/$C$26)*100000</f>
        <v>#DIV/0!</v>
      </c>
      <c r="HC26" s="30" t="e">
        <f t="shared" si="45"/>
        <v>#DIV/0!</v>
      </c>
      <c r="HD26" s="31">
        <f t="shared" si="60"/>
        <v>0</v>
      </c>
      <c r="HE26" s="31">
        <f t="shared" si="58"/>
        <v>0</v>
      </c>
      <c r="HF26" s="28" t="e">
        <f t="shared" si="46"/>
        <v>#DIV/0!</v>
      </c>
      <c r="HG26" s="29" t="e">
        <f t="shared" si="72"/>
        <v>#DIV/0!</v>
      </c>
    </row>
    <row r="27" spans="1:215" s="216" customFormat="1" ht="25" customHeight="1">
      <c r="A27" s="23"/>
      <c r="B27" s="24"/>
      <c r="C27" s="25"/>
      <c r="D27" s="26"/>
      <c r="E27" s="27"/>
      <c r="F27" s="28" t="e">
        <f t="shared" si="61"/>
        <v>#DIV/0!</v>
      </c>
      <c r="G27" s="29" t="e">
        <f t="shared" si="62"/>
        <v>#DIV/0!</v>
      </c>
      <c r="H27" s="26"/>
      <c r="I27" s="27"/>
      <c r="J27" s="28" t="e">
        <f t="shared" si="63"/>
        <v>#DIV/0!</v>
      </c>
      <c r="K27" s="29" t="e">
        <f t="shared" si="64"/>
        <v>#DIV/0!</v>
      </c>
      <c r="L27" s="26"/>
      <c r="M27" s="27"/>
      <c r="N27" s="28" t="e">
        <f t="shared" si="65"/>
        <v>#DIV/0!</v>
      </c>
      <c r="O27" s="29" t="e">
        <f t="shared" si="66"/>
        <v>#DIV/0!</v>
      </c>
      <c r="P27" s="26"/>
      <c r="Q27" s="27"/>
      <c r="R27" s="28" t="e">
        <f t="shared" si="67"/>
        <v>#DIV/0!</v>
      </c>
      <c r="S27" s="29" t="e">
        <f t="shared" si="68"/>
        <v>#DIV/0!</v>
      </c>
      <c r="T27" s="26"/>
      <c r="U27" s="27"/>
      <c r="V27" s="28" t="e">
        <f t="shared" si="69"/>
        <v>#DIV/0!</v>
      </c>
      <c r="W27" s="30" t="e">
        <f t="shared" si="70"/>
        <v>#DIV/0!</v>
      </c>
      <c r="X27" s="26"/>
      <c r="Y27" s="27"/>
      <c r="Z27" s="28" t="e">
        <f>SUM(X27/$C$27)*100000</f>
        <v>#DIV/0!</v>
      </c>
      <c r="AA27" s="30" t="e">
        <f t="shared" si="71"/>
        <v>#DIV/0!</v>
      </c>
      <c r="AB27" s="26"/>
      <c r="AC27" s="27"/>
      <c r="AD27" s="28" t="e">
        <f>SUM(AB27/$C$27)*100000</f>
        <v>#DIV/0!</v>
      </c>
      <c r="AE27" s="30" t="e">
        <f t="shared" si="0"/>
        <v>#DIV/0!</v>
      </c>
      <c r="AF27" s="26"/>
      <c r="AG27" s="27"/>
      <c r="AH27" s="28" t="e">
        <f>SUM(AF27/$C$27)*100000</f>
        <v>#DIV/0!</v>
      </c>
      <c r="AI27" s="30" t="e">
        <f t="shared" si="1"/>
        <v>#DIV/0!</v>
      </c>
      <c r="AJ27" s="26"/>
      <c r="AK27" s="27"/>
      <c r="AL27" s="28" t="e">
        <f>SUM(AJ27/$C$27)*100000</f>
        <v>#DIV/0!</v>
      </c>
      <c r="AM27" s="30" t="e">
        <f t="shared" si="2"/>
        <v>#DIV/0!</v>
      </c>
      <c r="AN27" s="26"/>
      <c r="AO27" s="27"/>
      <c r="AP27" s="28" t="e">
        <f>SUM(AN27/$C$27)*100000</f>
        <v>#DIV/0!</v>
      </c>
      <c r="AQ27" s="30" t="e">
        <f t="shared" si="3"/>
        <v>#DIV/0!</v>
      </c>
      <c r="AR27" s="26"/>
      <c r="AS27" s="27"/>
      <c r="AT27" s="28" t="e">
        <f>SUM(AR27/$C$27)*100000</f>
        <v>#DIV/0!</v>
      </c>
      <c r="AU27" s="30" t="e">
        <f t="shared" si="4"/>
        <v>#DIV/0!</v>
      </c>
      <c r="AV27" s="26"/>
      <c r="AW27" s="27"/>
      <c r="AX27" s="28" t="e">
        <f>SUM(AV27/$C$27)*100000</f>
        <v>#DIV/0!</v>
      </c>
      <c r="AY27" s="30" t="e">
        <f t="shared" si="5"/>
        <v>#DIV/0!</v>
      </c>
      <c r="AZ27" s="26"/>
      <c r="BA27" s="27"/>
      <c r="BB27" s="28" t="e">
        <f>SUM(AZ27/$C$27)*100000</f>
        <v>#DIV/0!</v>
      </c>
      <c r="BC27" s="30" t="e">
        <f t="shared" si="6"/>
        <v>#DIV/0!</v>
      </c>
      <c r="BD27" s="26"/>
      <c r="BE27" s="27"/>
      <c r="BF27" s="28" t="e">
        <f>SUM(BD27/$C$27)*100000</f>
        <v>#DIV/0!</v>
      </c>
      <c r="BG27" s="30" t="e">
        <f t="shared" si="7"/>
        <v>#DIV/0!</v>
      </c>
      <c r="BH27" s="26"/>
      <c r="BI27" s="27"/>
      <c r="BJ27" s="28" t="e">
        <f>SUM(BH27/$C$27)*100000</f>
        <v>#DIV/0!</v>
      </c>
      <c r="BK27" s="30" t="e">
        <f t="shared" si="8"/>
        <v>#DIV/0!</v>
      </c>
      <c r="BL27" s="26"/>
      <c r="BM27" s="27"/>
      <c r="BN27" s="28" t="e">
        <f>SUM(BL27/$C$27)*100000</f>
        <v>#DIV/0!</v>
      </c>
      <c r="BO27" s="30" t="e">
        <f t="shared" si="9"/>
        <v>#DIV/0!</v>
      </c>
      <c r="BP27" s="26"/>
      <c r="BQ27" s="27"/>
      <c r="BR27" s="28" t="e">
        <f>SUM(BP27/$C$27)*100000</f>
        <v>#DIV/0!</v>
      </c>
      <c r="BS27" s="30" t="e">
        <f t="shared" si="10"/>
        <v>#DIV/0!</v>
      </c>
      <c r="BT27" s="26"/>
      <c r="BU27" s="27"/>
      <c r="BV27" s="28" t="e">
        <f>SUM(BT27/$C$27)*100000</f>
        <v>#DIV/0!</v>
      </c>
      <c r="BW27" s="30" t="e">
        <f t="shared" si="11"/>
        <v>#DIV/0!</v>
      </c>
      <c r="BX27" s="26"/>
      <c r="BY27" s="27"/>
      <c r="BZ27" s="28" t="e">
        <f>SUM(BX27/$C$27)*100000</f>
        <v>#DIV/0!</v>
      </c>
      <c r="CA27" s="30" t="e">
        <f t="shared" si="12"/>
        <v>#DIV/0!</v>
      </c>
      <c r="CB27" s="26"/>
      <c r="CC27" s="27"/>
      <c r="CD27" s="28" t="e">
        <f>SUM(CB27/$C$27)*100000</f>
        <v>#DIV/0!</v>
      </c>
      <c r="CE27" s="30" t="e">
        <f t="shared" si="13"/>
        <v>#DIV/0!</v>
      </c>
      <c r="CF27" s="26"/>
      <c r="CG27" s="27"/>
      <c r="CH27" s="28" t="e">
        <f>SUM(CF27/$C$27)*100000</f>
        <v>#DIV/0!</v>
      </c>
      <c r="CI27" s="30" t="e">
        <f t="shared" si="14"/>
        <v>#DIV/0!</v>
      </c>
      <c r="CJ27" s="26"/>
      <c r="CK27" s="27"/>
      <c r="CL27" s="28" t="e">
        <f>SUM(CJ27/$C$27)*100000</f>
        <v>#DIV/0!</v>
      </c>
      <c r="CM27" s="30" t="e">
        <f t="shared" si="15"/>
        <v>#DIV/0!</v>
      </c>
      <c r="CN27" s="26"/>
      <c r="CO27" s="27"/>
      <c r="CP27" s="28" t="e">
        <f>SUM(CN27/$C$27)*100000</f>
        <v>#DIV/0!</v>
      </c>
      <c r="CQ27" s="30" t="e">
        <f t="shared" si="16"/>
        <v>#DIV/0!</v>
      </c>
      <c r="CR27" s="26"/>
      <c r="CS27" s="27"/>
      <c r="CT27" s="28" t="e">
        <f>SUM(CR27/$C$27)*100000</f>
        <v>#DIV/0!</v>
      </c>
      <c r="CU27" s="30" t="e">
        <f t="shared" si="17"/>
        <v>#DIV/0!</v>
      </c>
      <c r="CV27" s="26"/>
      <c r="CW27" s="27"/>
      <c r="CX27" s="28" t="e">
        <f>SUM(CV27/$C$27)*100000</f>
        <v>#DIV/0!</v>
      </c>
      <c r="CY27" s="30" t="e">
        <f t="shared" si="18"/>
        <v>#DIV/0!</v>
      </c>
      <c r="CZ27" s="26"/>
      <c r="DA27" s="27"/>
      <c r="DB27" s="28" t="e">
        <f>SUM(CZ27/$C$27)*100000</f>
        <v>#DIV/0!</v>
      </c>
      <c r="DC27" s="30" t="e">
        <f t="shared" si="19"/>
        <v>#DIV/0!</v>
      </c>
      <c r="DD27" s="26"/>
      <c r="DE27" s="27"/>
      <c r="DF27" s="28" t="e">
        <f>SUM(DD27/$C$27)*100000</f>
        <v>#DIV/0!</v>
      </c>
      <c r="DG27" s="30" t="e">
        <f t="shared" si="20"/>
        <v>#DIV/0!</v>
      </c>
      <c r="DH27" s="26"/>
      <c r="DI27" s="27"/>
      <c r="DJ27" s="28" t="e">
        <f>SUM(DH27/$C$27)*100000</f>
        <v>#DIV/0!</v>
      </c>
      <c r="DK27" s="30" t="e">
        <f t="shared" si="21"/>
        <v>#DIV/0!</v>
      </c>
      <c r="DL27" s="26"/>
      <c r="DM27" s="27"/>
      <c r="DN27" s="28" t="e">
        <f>SUM(DL27/$C$27)*100000</f>
        <v>#DIV/0!</v>
      </c>
      <c r="DO27" s="30" t="e">
        <f t="shared" si="22"/>
        <v>#DIV/0!</v>
      </c>
      <c r="DP27" s="26"/>
      <c r="DQ27" s="27"/>
      <c r="DR27" s="28" t="e">
        <f>SUM(DP27/$C$27)*100000</f>
        <v>#DIV/0!</v>
      </c>
      <c r="DS27" s="30" t="e">
        <f t="shared" si="23"/>
        <v>#DIV/0!</v>
      </c>
      <c r="DT27" s="26"/>
      <c r="DU27" s="27"/>
      <c r="DV27" s="28" t="e">
        <f>SUM(DT27/$C$27)*100000</f>
        <v>#DIV/0!</v>
      </c>
      <c r="DW27" s="30" t="e">
        <f t="shared" si="24"/>
        <v>#DIV/0!</v>
      </c>
      <c r="DX27" s="26"/>
      <c r="DY27" s="27"/>
      <c r="DZ27" s="28" t="e">
        <f>SUM(DX27/$C$27)*100000</f>
        <v>#DIV/0!</v>
      </c>
      <c r="EA27" s="30" t="e">
        <f t="shared" si="25"/>
        <v>#DIV/0!</v>
      </c>
      <c r="EB27" s="26"/>
      <c r="EC27" s="27"/>
      <c r="ED27" s="28" t="e">
        <f>SUM(EB27/$C$27)*100000</f>
        <v>#DIV/0!</v>
      </c>
      <c r="EE27" s="30" t="e">
        <f t="shared" si="26"/>
        <v>#DIV/0!</v>
      </c>
      <c r="EF27" s="26"/>
      <c r="EG27" s="27"/>
      <c r="EH27" s="28" t="e">
        <f>SUM(EF27/$C$27)*100000</f>
        <v>#DIV/0!</v>
      </c>
      <c r="EI27" s="30" t="e">
        <f t="shared" si="27"/>
        <v>#DIV/0!</v>
      </c>
      <c r="EJ27" s="26"/>
      <c r="EK27" s="27"/>
      <c r="EL27" s="28" t="e">
        <f>SUM(EJ27/$C$27)*100000</f>
        <v>#DIV/0!</v>
      </c>
      <c r="EM27" s="30" t="e">
        <f t="shared" si="28"/>
        <v>#DIV/0!</v>
      </c>
      <c r="EN27" s="26"/>
      <c r="EO27" s="27"/>
      <c r="EP27" s="28" t="e">
        <f>SUM(EN27/$C$27)*100000</f>
        <v>#DIV/0!</v>
      </c>
      <c r="EQ27" s="30" t="e">
        <f t="shared" si="29"/>
        <v>#DIV/0!</v>
      </c>
      <c r="ER27" s="26"/>
      <c r="ES27" s="27"/>
      <c r="ET27" s="28" t="e">
        <f>SUM(ER27/$C$27)*100000</f>
        <v>#DIV/0!</v>
      </c>
      <c r="EU27" s="30" t="e">
        <f t="shared" si="30"/>
        <v>#DIV/0!</v>
      </c>
      <c r="EV27" s="26"/>
      <c r="EW27" s="27"/>
      <c r="EX27" s="28" t="e">
        <f>SUM(EV27/$C$27)*100000</f>
        <v>#DIV/0!</v>
      </c>
      <c r="EY27" s="30" t="e">
        <f t="shared" si="31"/>
        <v>#DIV/0!</v>
      </c>
      <c r="EZ27" s="26"/>
      <c r="FA27" s="27"/>
      <c r="FB27" s="28" t="e">
        <f>SUM(EZ27/$C$27)*100000</f>
        <v>#DIV/0!</v>
      </c>
      <c r="FC27" s="30" t="e">
        <f t="shared" si="32"/>
        <v>#DIV/0!</v>
      </c>
      <c r="FD27" s="26"/>
      <c r="FE27" s="27"/>
      <c r="FF27" s="28" t="e">
        <f>SUM(FD27/$C$27)*100000</f>
        <v>#DIV/0!</v>
      </c>
      <c r="FG27" s="30" t="e">
        <f t="shared" si="33"/>
        <v>#DIV/0!</v>
      </c>
      <c r="FH27" s="26"/>
      <c r="FI27" s="27"/>
      <c r="FJ27" s="28" t="e">
        <f>SUM(FH27/$C$27)*100000</f>
        <v>#DIV/0!</v>
      </c>
      <c r="FK27" s="30" t="e">
        <f t="shared" si="34"/>
        <v>#DIV/0!</v>
      </c>
      <c r="FL27" s="26"/>
      <c r="FM27" s="27"/>
      <c r="FN27" s="28" t="e">
        <f>SUM(FL27/$C$27)*100000</f>
        <v>#DIV/0!</v>
      </c>
      <c r="FO27" s="30" t="e">
        <f t="shared" si="35"/>
        <v>#DIV/0!</v>
      </c>
      <c r="FP27" s="26"/>
      <c r="FQ27" s="27"/>
      <c r="FR27" s="28" t="e">
        <f>SUM(FP27/$C$27)*100000</f>
        <v>#DIV/0!</v>
      </c>
      <c r="FS27" s="30" t="e">
        <f t="shared" si="36"/>
        <v>#DIV/0!</v>
      </c>
      <c r="FT27" s="26"/>
      <c r="FU27" s="27"/>
      <c r="FV27" s="28" t="e">
        <f>SUM(FT27/$C$27)*100000</f>
        <v>#DIV/0!</v>
      </c>
      <c r="FW27" s="30" t="e">
        <f t="shared" si="37"/>
        <v>#DIV/0!</v>
      </c>
      <c r="FX27" s="26"/>
      <c r="FY27" s="27"/>
      <c r="FZ27" s="28" t="e">
        <f>SUM(FX27/$C$27)*100000</f>
        <v>#DIV/0!</v>
      </c>
      <c r="GA27" s="30" t="e">
        <f t="shared" si="38"/>
        <v>#DIV/0!</v>
      </c>
      <c r="GB27" s="26"/>
      <c r="GC27" s="27"/>
      <c r="GD27" s="28" t="e">
        <f>SUM(GB27/$C$27)*100000</f>
        <v>#DIV/0!</v>
      </c>
      <c r="GE27" s="30" t="e">
        <f t="shared" si="39"/>
        <v>#DIV/0!</v>
      </c>
      <c r="GF27" s="26"/>
      <c r="GG27" s="27"/>
      <c r="GH27" s="28" t="e">
        <f>SUM(GF27/$C$27)*100000</f>
        <v>#DIV/0!</v>
      </c>
      <c r="GI27" s="30" t="e">
        <f t="shared" si="40"/>
        <v>#DIV/0!</v>
      </c>
      <c r="GJ27" s="26"/>
      <c r="GK27" s="27"/>
      <c r="GL27" s="28" t="e">
        <f>SUM(GJ27/$C$27)*100000</f>
        <v>#DIV/0!</v>
      </c>
      <c r="GM27" s="30" t="e">
        <f t="shared" si="41"/>
        <v>#DIV/0!</v>
      </c>
      <c r="GN27" s="26"/>
      <c r="GO27" s="27"/>
      <c r="GP27" s="28" t="e">
        <f>SUM(GN27/$C$27)*100000</f>
        <v>#DIV/0!</v>
      </c>
      <c r="GQ27" s="30" t="e">
        <f t="shared" si="42"/>
        <v>#DIV/0!</v>
      </c>
      <c r="GR27" s="26"/>
      <c r="GS27" s="27"/>
      <c r="GT27" s="28" t="e">
        <f>SUM(GR27/$C$27)*100000</f>
        <v>#DIV/0!</v>
      </c>
      <c r="GU27" s="30" t="e">
        <f t="shared" si="43"/>
        <v>#DIV/0!</v>
      </c>
      <c r="GV27" s="26"/>
      <c r="GW27" s="27"/>
      <c r="GX27" s="28" t="e">
        <f>SUM(GV27/$C$27)*100000</f>
        <v>#DIV/0!</v>
      </c>
      <c r="GY27" s="30" t="e">
        <f t="shared" si="44"/>
        <v>#DIV/0!</v>
      </c>
      <c r="GZ27" s="26"/>
      <c r="HA27" s="27"/>
      <c r="HB27" s="28" t="e">
        <f>SUM(GZ27/$C$27)*100000</f>
        <v>#DIV/0!</v>
      </c>
      <c r="HC27" s="30" t="e">
        <f t="shared" si="45"/>
        <v>#DIV/0!</v>
      </c>
      <c r="HD27" s="31">
        <f t="shared" si="60"/>
        <v>0</v>
      </c>
      <c r="HE27" s="31">
        <f t="shared" si="58"/>
        <v>0</v>
      </c>
      <c r="HF27" s="28" t="e">
        <f t="shared" si="46"/>
        <v>#DIV/0!</v>
      </c>
      <c r="HG27" s="29" t="e">
        <f t="shared" si="72"/>
        <v>#DIV/0!</v>
      </c>
    </row>
    <row r="28" spans="1:215" s="216" customFormat="1" ht="25" customHeight="1">
      <c r="A28" s="23"/>
      <c r="B28" s="24"/>
      <c r="C28" s="25"/>
      <c r="D28" s="26"/>
      <c r="E28" s="27"/>
      <c r="F28" s="28" t="e">
        <f t="shared" si="61"/>
        <v>#DIV/0!</v>
      </c>
      <c r="G28" s="29" t="e">
        <f t="shared" si="62"/>
        <v>#DIV/0!</v>
      </c>
      <c r="H28" s="26"/>
      <c r="I28" s="27"/>
      <c r="J28" s="28" t="e">
        <f t="shared" si="63"/>
        <v>#DIV/0!</v>
      </c>
      <c r="K28" s="29" t="e">
        <f t="shared" si="64"/>
        <v>#DIV/0!</v>
      </c>
      <c r="L28" s="26"/>
      <c r="M28" s="27"/>
      <c r="N28" s="28" t="e">
        <f t="shared" si="65"/>
        <v>#DIV/0!</v>
      </c>
      <c r="O28" s="29" t="e">
        <f t="shared" si="66"/>
        <v>#DIV/0!</v>
      </c>
      <c r="P28" s="26"/>
      <c r="Q28" s="27"/>
      <c r="R28" s="28" t="e">
        <f t="shared" si="67"/>
        <v>#DIV/0!</v>
      </c>
      <c r="S28" s="29" t="e">
        <f t="shared" si="68"/>
        <v>#DIV/0!</v>
      </c>
      <c r="T28" s="26"/>
      <c r="U28" s="27"/>
      <c r="V28" s="28" t="e">
        <f t="shared" si="69"/>
        <v>#DIV/0!</v>
      </c>
      <c r="W28" s="30" t="e">
        <f t="shared" si="70"/>
        <v>#DIV/0!</v>
      </c>
      <c r="X28" s="26"/>
      <c r="Y28" s="27"/>
      <c r="Z28" s="28" t="e">
        <f>SUM(X28/$C$28)*100000</f>
        <v>#DIV/0!</v>
      </c>
      <c r="AA28" s="30" t="e">
        <f t="shared" si="71"/>
        <v>#DIV/0!</v>
      </c>
      <c r="AB28" s="26"/>
      <c r="AC28" s="27"/>
      <c r="AD28" s="28" t="e">
        <f>SUM(AB28/$C$28)*100000</f>
        <v>#DIV/0!</v>
      </c>
      <c r="AE28" s="30" t="e">
        <f t="shared" si="0"/>
        <v>#DIV/0!</v>
      </c>
      <c r="AF28" s="26"/>
      <c r="AG28" s="27"/>
      <c r="AH28" s="28" t="e">
        <f>SUM(AF28/$C$28)*100000</f>
        <v>#DIV/0!</v>
      </c>
      <c r="AI28" s="30" t="e">
        <f t="shared" si="1"/>
        <v>#DIV/0!</v>
      </c>
      <c r="AJ28" s="26"/>
      <c r="AK28" s="27"/>
      <c r="AL28" s="28" t="e">
        <f>SUM(AJ28/$C$28)*100000</f>
        <v>#DIV/0!</v>
      </c>
      <c r="AM28" s="30" t="e">
        <f t="shared" si="2"/>
        <v>#DIV/0!</v>
      </c>
      <c r="AN28" s="26"/>
      <c r="AO28" s="27"/>
      <c r="AP28" s="28" t="e">
        <f>SUM(AN28/$C$28)*100000</f>
        <v>#DIV/0!</v>
      </c>
      <c r="AQ28" s="30" t="e">
        <f t="shared" si="3"/>
        <v>#DIV/0!</v>
      </c>
      <c r="AR28" s="26"/>
      <c r="AS28" s="27"/>
      <c r="AT28" s="28" t="e">
        <f>SUM(AR28/$C$28)*100000</f>
        <v>#DIV/0!</v>
      </c>
      <c r="AU28" s="30" t="e">
        <f t="shared" si="4"/>
        <v>#DIV/0!</v>
      </c>
      <c r="AV28" s="26"/>
      <c r="AW28" s="27"/>
      <c r="AX28" s="28" t="e">
        <f>SUM(AV28/$C$28)*100000</f>
        <v>#DIV/0!</v>
      </c>
      <c r="AY28" s="30" t="e">
        <f t="shared" si="5"/>
        <v>#DIV/0!</v>
      </c>
      <c r="AZ28" s="26"/>
      <c r="BA28" s="27"/>
      <c r="BB28" s="28" t="e">
        <f>SUM(AZ28/$C$28)*100000</f>
        <v>#DIV/0!</v>
      </c>
      <c r="BC28" s="30" t="e">
        <f t="shared" si="6"/>
        <v>#DIV/0!</v>
      </c>
      <c r="BD28" s="26"/>
      <c r="BE28" s="27"/>
      <c r="BF28" s="28" t="e">
        <f>SUM(BD28/$C$28)*100000</f>
        <v>#DIV/0!</v>
      </c>
      <c r="BG28" s="30" t="e">
        <f t="shared" si="7"/>
        <v>#DIV/0!</v>
      </c>
      <c r="BH28" s="26"/>
      <c r="BI28" s="27"/>
      <c r="BJ28" s="28" t="e">
        <f>SUM(BH28/$C$28)*100000</f>
        <v>#DIV/0!</v>
      </c>
      <c r="BK28" s="30" t="e">
        <f t="shared" si="8"/>
        <v>#DIV/0!</v>
      </c>
      <c r="BL28" s="26"/>
      <c r="BM28" s="27"/>
      <c r="BN28" s="28" t="e">
        <f>SUM(BL28/$C$28)*100000</f>
        <v>#DIV/0!</v>
      </c>
      <c r="BO28" s="30" t="e">
        <f t="shared" si="9"/>
        <v>#DIV/0!</v>
      </c>
      <c r="BP28" s="26"/>
      <c r="BQ28" s="27"/>
      <c r="BR28" s="28" t="e">
        <f>SUM(BP28/$C$28)*100000</f>
        <v>#DIV/0!</v>
      </c>
      <c r="BS28" s="30" t="e">
        <f t="shared" si="10"/>
        <v>#DIV/0!</v>
      </c>
      <c r="BT28" s="26"/>
      <c r="BU28" s="27"/>
      <c r="BV28" s="28" t="e">
        <f>SUM(BT28/$C$28)*100000</f>
        <v>#DIV/0!</v>
      </c>
      <c r="BW28" s="30" t="e">
        <f t="shared" si="11"/>
        <v>#DIV/0!</v>
      </c>
      <c r="BX28" s="26"/>
      <c r="BY28" s="27"/>
      <c r="BZ28" s="28" t="e">
        <f>SUM(BX28/$C$28)*100000</f>
        <v>#DIV/0!</v>
      </c>
      <c r="CA28" s="30" t="e">
        <f t="shared" si="12"/>
        <v>#DIV/0!</v>
      </c>
      <c r="CB28" s="26"/>
      <c r="CC28" s="27"/>
      <c r="CD28" s="28" t="e">
        <f>SUM(CB28/$C$28)*100000</f>
        <v>#DIV/0!</v>
      </c>
      <c r="CE28" s="30" t="e">
        <f t="shared" si="13"/>
        <v>#DIV/0!</v>
      </c>
      <c r="CF28" s="26"/>
      <c r="CG28" s="27"/>
      <c r="CH28" s="28" t="e">
        <f>SUM(CF28/$C$28)*100000</f>
        <v>#DIV/0!</v>
      </c>
      <c r="CI28" s="30" t="e">
        <f t="shared" si="14"/>
        <v>#DIV/0!</v>
      </c>
      <c r="CJ28" s="26"/>
      <c r="CK28" s="27"/>
      <c r="CL28" s="28" t="e">
        <f>SUM(CJ28/$C$28)*100000</f>
        <v>#DIV/0!</v>
      </c>
      <c r="CM28" s="30" t="e">
        <f t="shared" si="15"/>
        <v>#DIV/0!</v>
      </c>
      <c r="CN28" s="26"/>
      <c r="CO28" s="27"/>
      <c r="CP28" s="28" t="e">
        <f>SUM(CN28/$C$28)*100000</f>
        <v>#DIV/0!</v>
      </c>
      <c r="CQ28" s="30" t="e">
        <f t="shared" si="16"/>
        <v>#DIV/0!</v>
      </c>
      <c r="CR28" s="26"/>
      <c r="CS28" s="27"/>
      <c r="CT28" s="28" t="e">
        <f>SUM(CR28/$C$28)*100000</f>
        <v>#DIV/0!</v>
      </c>
      <c r="CU28" s="30" t="e">
        <f t="shared" si="17"/>
        <v>#DIV/0!</v>
      </c>
      <c r="CV28" s="26"/>
      <c r="CW28" s="27"/>
      <c r="CX28" s="28" t="e">
        <f>SUM(CV28/$C$28)*100000</f>
        <v>#DIV/0!</v>
      </c>
      <c r="CY28" s="30" t="e">
        <f t="shared" si="18"/>
        <v>#DIV/0!</v>
      </c>
      <c r="CZ28" s="26"/>
      <c r="DA28" s="27"/>
      <c r="DB28" s="28" t="e">
        <f>SUM(CZ28/$C$28)*100000</f>
        <v>#DIV/0!</v>
      </c>
      <c r="DC28" s="30" t="e">
        <f t="shared" si="19"/>
        <v>#DIV/0!</v>
      </c>
      <c r="DD28" s="26"/>
      <c r="DE28" s="27"/>
      <c r="DF28" s="28" t="e">
        <f>SUM(DD28/$C$28)*100000</f>
        <v>#DIV/0!</v>
      </c>
      <c r="DG28" s="30" t="e">
        <f t="shared" si="20"/>
        <v>#DIV/0!</v>
      </c>
      <c r="DH28" s="26"/>
      <c r="DI28" s="27"/>
      <c r="DJ28" s="28" t="e">
        <f>SUM(DH28/$C$28)*100000</f>
        <v>#DIV/0!</v>
      </c>
      <c r="DK28" s="30" t="e">
        <f t="shared" si="21"/>
        <v>#DIV/0!</v>
      </c>
      <c r="DL28" s="26"/>
      <c r="DM28" s="27"/>
      <c r="DN28" s="28" t="e">
        <f>SUM(DL28/$C$28)*100000</f>
        <v>#DIV/0!</v>
      </c>
      <c r="DO28" s="30" t="e">
        <f t="shared" si="22"/>
        <v>#DIV/0!</v>
      </c>
      <c r="DP28" s="26"/>
      <c r="DQ28" s="27"/>
      <c r="DR28" s="28" t="e">
        <f>SUM(DP28/$C$28)*100000</f>
        <v>#DIV/0!</v>
      </c>
      <c r="DS28" s="30" t="e">
        <f t="shared" si="23"/>
        <v>#DIV/0!</v>
      </c>
      <c r="DT28" s="26"/>
      <c r="DU28" s="27"/>
      <c r="DV28" s="28" t="e">
        <f>SUM(DT28/$C$28)*100000</f>
        <v>#DIV/0!</v>
      </c>
      <c r="DW28" s="30" t="e">
        <f t="shared" si="24"/>
        <v>#DIV/0!</v>
      </c>
      <c r="DX28" s="26"/>
      <c r="DY28" s="27"/>
      <c r="DZ28" s="28" t="e">
        <f>SUM(DX28/$C$28)*100000</f>
        <v>#DIV/0!</v>
      </c>
      <c r="EA28" s="30" t="e">
        <f t="shared" si="25"/>
        <v>#DIV/0!</v>
      </c>
      <c r="EB28" s="26"/>
      <c r="EC28" s="27"/>
      <c r="ED28" s="28" t="e">
        <f>SUM(EB28/$C$28)*100000</f>
        <v>#DIV/0!</v>
      </c>
      <c r="EE28" s="30" t="e">
        <f t="shared" si="26"/>
        <v>#DIV/0!</v>
      </c>
      <c r="EF28" s="26"/>
      <c r="EG28" s="27"/>
      <c r="EH28" s="28" t="e">
        <f>SUM(EF28/$C$28)*100000</f>
        <v>#DIV/0!</v>
      </c>
      <c r="EI28" s="30" t="e">
        <f t="shared" si="27"/>
        <v>#DIV/0!</v>
      </c>
      <c r="EJ28" s="26"/>
      <c r="EK28" s="27"/>
      <c r="EL28" s="28" t="e">
        <f>SUM(EJ28/$C$28)*100000</f>
        <v>#DIV/0!</v>
      </c>
      <c r="EM28" s="30" t="e">
        <f t="shared" si="28"/>
        <v>#DIV/0!</v>
      </c>
      <c r="EN28" s="26"/>
      <c r="EO28" s="27"/>
      <c r="EP28" s="28" t="e">
        <f>SUM(EN28/$C$28)*100000</f>
        <v>#DIV/0!</v>
      </c>
      <c r="EQ28" s="30" t="e">
        <f t="shared" si="29"/>
        <v>#DIV/0!</v>
      </c>
      <c r="ER28" s="26"/>
      <c r="ES28" s="27"/>
      <c r="ET28" s="28" t="e">
        <f>SUM(ER28/$C$28)*100000</f>
        <v>#DIV/0!</v>
      </c>
      <c r="EU28" s="30" t="e">
        <f t="shared" si="30"/>
        <v>#DIV/0!</v>
      </c>
      <c r="EV28" s="26"/>
      <c r="EW28" s="27"/>
      <c r="EX28" s="28" t="e">
        <f>SUM(EV28/$C$28)*100000</f>
        <v>#DIV/0!</v>
      </c>
      <c r="EY28" s="30" t="e">
        <f t="shared" si="31"/>
        <v>#DIV/0!</v>
      </c>
      <c r="EZ28" s="26"/>
      <c r="FA28" s="27"/>
      <c r="FB28" s="28" t="e">
        <f>SUM(EZ28/$C$28)*100000</f>
        <v>#DIV/0!</v>
      </c>
      <c r="FC28" s="30" t="e">
        <f t="shared" si="32"/>
        <v>#DIV/0!</v>
      </c>
      <c r="FD28" s="26"/>
      <c r="FE28" s="27"/>
      <c r="FF28" s="28" t="e">
        <f>SUM(FD28/$C$28)*100000</f>
        <v>#DIV/0!</v>
      </c>
      <c r="FG28" s="30" t="e">
        <f t="shared" si="33"/>
        <v>#DIV/0!</v>
      </c>
      <c r="FH28" s="26"/>
      <c r="FI28" s="27"/>
      <c r="FJ28" s="28" t="e">
        <f>SUM(FH28/$C$28)*100000</f>
        <v>#DIV/0!</v>
      </c>
      <c r="FK28" s="30" t="e">
        <f t="shared" si="34"/>
        <v>#DIV/0!</v>
      </c>
      <c r="FL28" s="26"/>
      <c r="FM28" s="27"/>
      <c r="FN28" s="28" t="e">
        <f>SUM(FL28/$C$28)*100000</f>
        <v>#DIV/0!</v>
      </c>
      <c r="FO28" s="30" t="e">
        <f t="shared" si="35"/>
        <v>#DIV/0!</v>
      </c>
      <c r="FP28" s="26"/>
      <c r="FQ28" s="27"/>
      <c r="FR28" s="28" t="e">
        <f>SUM(FP28/$C$28)*100000</f>
        <v>#DIV/0!</v>
      </c>
      <c r="FS28" s="30" t="e">
        <f t="shared" si="36"/>
        <v>#DIV/0!</v>
      </c>
      <c r="FT28" s="26"/>
      <c r="FU28" s="27"/>
      <c r="FV28" s="28" t="e">
        <f>SUM(FT28/$C$28)*100000</f>
        <v>#DIV/0!</v>
      </c>
      <c r="FW28" s="30" t="e">
        <f t="shared" si="37"/>
        <v>#DIV/0!</v>
      </c>
      <c r="FX28" s="26"/>
      <c r="FY28" s="27"/>
      <c r="FZ28" s="28" t="e">
        <f>SUM(FX28/$C$28)*100000</f>
        <v>#DIV/0!</v>
      </c>
      <c r="GA28" s="30" t="e">
        <f t="shared" si="38"/>
        <v>#DIV/0!</v>
      </c>
      <c r="GB28" s="26"/>
      <c r="GC28" s="27"/>
      <c r="GD28" s="28" t="e">
        <f>SUM(GB28/$C$28)*100000</f>
        <v>#DIV/0!</v>
      </c>
      <c r="GE28" s="30" t="e">
        <f t="shared" si="39"/>
        <v>#DIV/0!</v>
      </c>
      <c r="GF28" s="26"/>
      <c r="GG28" s="27"/>
      <c r="GH28" s="28" t="e">
        <f>SUM(GF28/$C$28)*100000</f>
        <v>#DIV/0!</v>
      </c>
      <c r="GI28" s="30" t="e">
        <f t="shared" si="40"/>
        <v>#DIV/0!</v>
      </c>
      <c r="GJ28" s="26"/>
      <c r="GK28" s="27"/>
      <c r="GL28" s="28" t="e">
        <f>SUM(GJ28/$C$28)*100000</f>
        <v>#DIV/0!</v>
      </c>
      <c r="GM28" s="30" t="e">
        <f t="shared" si="41"/>
        <v>#DIV/0!</v>
      </c>
      <c r="GN28" s="26"/>
      <c r="GO28" s="27"/>
      <c r="GP28" s="28" t="e">
        <f>SUM(GN28/$C$28)*100000</f>
        <v>#DIV/0!</v>
      </c>
      <c r="GQ28" s="30" t="e">
        <f t="shared" si="42"/>
        <v>#DIV/0!</v>
      </c>
      <c r="GR28" s="26"/>
      <c r="GS28" s="27"/>
      <c r="GT28" s="28" t="e">
        <f>SUM(GR28/$C$28)*100000</f>
        <v>#DIV/0!</v>
      </c>
      <c r="GU28" s="30" t="e">
        <f t="shared" si="43"/>
        <v>#DIV/0!</v>
      </c>
      <c r="GV28" s="26"/>
      <c r="GW28" s="27"/>
      <c r="GX28" s="28" t="e">
        <f>SUM(GV28/$C$28)*100000</f>
        <v>#DIV/0!</v>
      </c>
      <c r="GY28" s="30" t="e">
        <f t="shared" si="44"/>
        <v>#DIV/0!</v>
      </c>
      <c r="GZ28" s="26"/>
      <c r="HA28" s="27"/>
      <c r="HB28" s="28" t="e">
        <f>SUM(GZ28/$C$28)*100000</f>
        <v>#DIV/0!</v>
      </c>
      <c r="HC28" s="30" t="e">
        <f t="shared" si="45"/>
        <v>#DIV/0!</v>
      </c>
      <c r="HD28" s="31">
        <f t="shared" si="60"/>
        <v>0</v>
      </c>
      <c r="HE28" s="31">
        <f t="shared" si="58"/>
        <v>0</v>
      </c>
      <c r="HF28" s="28" t="e">
        <f t="shared" si="46"/>
        <v>#DIV/0!</v>
      </c>
      <c r="HG28" s="29" t="e">
        <f t="shared" si="72"/>
        <v>#DIV/0!</v>
      </c>
    </row>
    <row r="29" spans="1:215" s="216" customFormat="1" ht="25" customHeight="1">
      <c r="A29" s="23"/>
      <c r="B29" s="24"/>
      <c r="C29" s="25"/>
      <c r="D29" s="26"/>
      <c r="E29" s="27"/>
      <c r="F29" s="28" t="e">
        <f t="shared" si="61"/>
        <v>#DIV/0!</v>
      </c>
      <c r="G29" s="29" t="e">
        <f t="shared" si="62"/>
        <v>#DIV/0!</v>
      </c>
      <c r="H29" s="26"/>
      <c r="I29" s="27"/>
      <c r="J29" s="28" t="e">
        <f t="shared" si="63"/>
        <v>#DIV/0!</v>
      </c>
      <c r="K29" s="29" t="e">
        <f t="shared" si="64"/>
        <v>#DIV/0!</v>
      </c>
      <c r="L29" s="26"/>
      <c r="M29" s="27"/>
      <c r="N29" s="28" t="e">
        <f t="shared" si="65"/>
        <v>#DIV/0!</v>
      </c>
      <c r="O29" s="29" t="e">
        <f t="shared" si="66"/>
        <v>#DIV/0!</v>
      </c>
      <c r="P29" s="26"/>
      <c r="Q29" s="27"/>
      <c r="R29" s="28" t="e">
        <f t="shared" si="67"/>
        <v>#DIV/0!</v>
      </c>
      <c r="S29" s="29" t="e">
        <f t="shared" si="68"/>
        <v>#DIV/0!</v>
      </c>
      <c r="T29" s="26"/>
      <c r="U29" s="27"/>
      <c r="V29" s="28" t="e">
        <f t="shared" si="69"/>
        <v>#DIV/0!</v>
      </c>
      <c r="W29" s="30" t="e">
        <f t="shared" si="70"/>
        <v>#DIV/0!</v>
      </c>
      <c r="X29" s="26"/>
      <c r="Y29" s="27"/>
      <c r="Z29" s="28" t="e">
        <f>SUM(X29/$C$29)*100000</f>
        <v>#DIV/0!</v>
      </c>
      <c r="AA29" s="30" t="e">
        <f t="shared" si="71"/>
        <v>#DIV/0!</v>
      </c>
      <c r="AB29" s="26"/>
      <c r="AC29" s="27"/>
      <c r="AD29" s="28" t="e">
        <f>SUM(AB29/$C$15)*100000</f>
        <v>#DIV/0!</v>
      </c>
      <c r="AE29" s="30" t="e">
        <f t="shared" si="0"/>
        <v>#DIV/0!</v>
      </c>
      <c r="AF29" s="26"/>
      <c r="AG29" s="27"/>
      <c r="AH29" s="28" t="e">
        <f>SUM(AF29/$C$29)*100000</f>
        <v>#DIV/0!</v>
      </c>
      <c r="AI29" s="30" t="e">
        <f t="shared" si="1"/>
        <v>#DIV/0!</v>
      </c>
      <c r="AJ29" s="26"/>
      <c r="AK29" s="27"/>
      <c r="AL29" s="28" t="e">
        <f>SUM(AJ29/$C$29)*100000</f>
        <v>#DIV/0!</v>
      </c>
      <c r="AM29" s="30" t="e">
        <f t="shared" si="2"/>
        <v>#DIV/0!</v>
      </c>
      <c r="AN29" s="26"/>
      <c r="AO29" s="27"/>
      <c r="AP29" s="28" t="e">
        <f>SUM(AN29/$C$29)*100000</f>
        <v>#DIV/0!</v>
      </c>
      <c r="AQ29" s="30" t="e">
        <f t="shared" si="3"/>
        <v>#DIV/0!</v>
      </c>
      <c r="AR29" s="26"/>
      <c r="AS29" s="27"/>
      <c r="AT29" s="28" t="e">
        <f>SUM(AR29/$C$29)*100000</f>
        <v>#DIV/0!</v>
      </c>
      <c r="AU29" s="30" t="e">
        <f t="shared" si="4"/>
        <v>#DIV/0!</v>
      </c>
      <c r="AV29" s="26"/>
      <c r="AW29" s="27"/>
      <c r="AX29" s="28" t="e">
        <f>SUM(AV29/$C$29)*100000</f>
        <v>#DIV/0!</v>
      </c>
      <c r="AY29" s="30" t="e">
        <f t="shared" si="5"/>
        <v>#DIV/0!</v>
      </c>
      <c r="AZ29" s="26"/>
      <c r="BA29" s="27"/>
      <c r="BB29" s="28" t="e">
        <f>SUM(AZ29/$C$29)*100000</f>
        <v>#DIV/0!</v>
      </c>
      <c r="BC29" s="30" t="e">
        <f t="shared" si="6"/>
        <v>#DIV/0!</v>
      </c>
      <c r="BD29" s="26"/>
      <c r="BE29" s="27"/>
      <c r="BF29" s="28" t="e">
        <f>SUM(BD29/$C$29)*100000</f>
        <v>#DIV/0!</v>
      </c>
      <c r="BG29" s="30" t="e">
        <f t="shared" si="7"/>
        <v>#DIV/0!</v>
      </c>
      <c r="BH29" s="26"/>
      <c r="BI29" s="27"/>
      <c r="BJ29" s="28" t="e">
        <f>SUM(BH29/$C$29)*100000</f>
        <v>#DIV/0!</v>
      </c>
      <c r="BK29" s="30" t="e">
        <f t="shared" si="8"/>
        <v>#DIV/0!</v>
      </c>
      <c r="BL29" s="26"/>
      <c r="BM29" s="27"/>
      <c r="BN29" s="28" t="e">
        <f>SUM(BL29/$C$29)*100000</f>
        <v>#DIV/0!</v>
      </c>
      <c r="BO29" s="30" t="e">
        <f t="shared" si="9"/>
        <v>#DIV/0!</v>
      </c>
      <c r="BP29" s="26"/>
      <c r="BQ29" s="27"/>
      <c r="BR29" s="28" t="e">
        <f>SUM(BP29/$C$29)*100000</f>
        <v>#DIV/0!</v>
      </c>
      <c r="BS29" s="30" t="e">
        <f t="shared" si="10"/>
        <v>#DIV/0!</v>
      </c>
      <c r="BT29" s="26"/>
      <c r="BU29" s="27"/>
      <c r="BV29" s="28" t="e">
        <f>SUM(BT29/$C$29)*100000</f>
        <v>#DIV/0!</v>
      </c>
      <c r="BW29" s="30" t="e">
        <f t="shared" si="11"/>
        <v>#DIV/0!</v>
      </c>
      <c r="BX29" s="26"/>
      <c r="BY29" s="27"/>
      <c r="BZ29" s="28" t="e">
        <f>SUM(BX29/$C$29)*100000</f>
        <v>#DIV/0!</v>
      </c>
      <c r="CA29" s="30" t="e">
        <f t="shared" si="12"/>
        <v>#DIV/0!</v>
      </c>
      <c r="CB29" s="26"/>
      <c r="CC29" s="27"/>
      <c r="CD29" s="28" t="e">
        <f>SUM(CB29/$C$29)*100000</f>
        <v>#DIV/0!</v>
      </c>
      <c r="CE29" s="30" t="e">
        <f t="shared" si="13"/>
        <v>#DIV/0!</v>
      </c>
      <c r="CF29" s="26"/>
      <c r="CG29" s="27"/>
      <c r="CH29" s="28" t="e">
        <f>SUM(CF29/$C$29)*100000</f>
        <v>#DIV/0!</v>
      </c>
      <c r="CI29" s="30" t="e">
        <f t="shared" si="14"/>
        <v>#DIV/0!</v>
      </c>
      <c r="CJ29" s="26"/>
      <c r="CK29" s="27"/>
      <c r="CL29" s="28" t="e">
        <f>SUM(CJ29/$C$29)*100000</f>
        <v>#DIV/0!</v>
      </c>
      <c r="CM29" s="30" t="e">
        <f t="shared" si="15"/>
        <v>#DIV/0!</v>
      </c>
      <c r="CN29" s="26"/>
      <c r="CO29" s="27"/>
      <c r="CP29" s="28" t="e">
        <f>SUM(CN29/$C$29)*100000</f>
        <v>#DIV/0!</v>
      </c>
      <c r="CQ29" s="30" t="e">
        <f t="shared" si="16"/>
        <v>#DIV/0!</v>
      </c>
      <c r="CR29" s="26"/>
      <c r="CS29" s="27"/>
      <c r="CT29" s="28" t="e">
        <f>SUM(CR29/$C$29)*100000</f>
        <v>#DIV/0!</v>
      </c>
      <c r="CU29" s="30" t="e">
        <f t="shared" si="17"/>
        <v>#DIV/0!</v>
      </c>
      <c r="CV29" s="26"/>
      <c r="CW29" s="27"/>
      <c r="CX29" s="28" t="e">
        <f>SUM(CV29/$C$29)*100000</f>
        <v>#DIV/0!</v>
      </c>
      <c r="CY29" s="30" t="e">
        <f t="shared" si="18"/>
        <v>#DIV/0!</v>
      </c>
      <c r="CZ29" s="26"/>
      <c r="DA29" s="27"/>
      <c r="DB29" s="28" t="e">
        <f>SUM(CZ29/$C$29)*100000</f>
        <v>#DIV/0!</v>
      </c>
      <c r="DC29" s="30" t="e">
        <f t="shared" si="19"/>
        <v>#DIV/0!</v>
      </c>
      <c r="DD29" s="26"/>
      <c r="DE29" s="27"/>
      <c r="DF29" s="28" t="e">
        <f>SUM(DD29/$C$29)*100000</f>
        <v>#DIV/0!</v>
      </c>
      <c r="DG29" s="30" t="e">
        <f t="shared" si="20"/>
        <v>#DIV/0!</v>
      </c>
      <c r="DH29" s="26"/>
      <c r="DI29" s="27"/>
      <c r="DJ29" s="28" t="e">
        <f>SUM(DH29/$C$29)*100000</f>
        <v>#DIV/0!</v>
      </c>
      <c r="DK29" s="30" t="e">
        <f t="shared" si="21"/>
        <v>#DIV/0!</v>
      </c>
      <c r="DL29" s="26"/>
      <c r="DM29" s="27"/>
      <c r="DN29" s="28" t="e">
        <f>SUM(DL29/$C$29)*100000</f>
        <v>#DIV/0!</v>
      </c>
      <c r="DO29" s="30" t="e">
        <f t="shared" si="22"/>
        <v>#DIV/0!</v>
      </c>
      <c r="DP29" s="26"/>
      <c r="DQ29" s="27"/>
      <c r="DR29" s="28" t="e">
        <f>SUM(DP29/$C$29)*100000</f>
        <v>#DIV/0!</v>
      </c>
      <c r="DS29" s="30" t="e">
        <f t="shared" si="23"/>
        <v>#DIV/0!</v>
      </c>
      <c r="DT29" s="26"/>
      <c r="DU29" s="27"/>
      <c r="DV29" s="28" t="e">
        <f>SUM(DT29/$C$29)*100000</f>
        <v>#DIV/0!</v>
      </c>
      <c r="DW29" s="30" t="e">
        <f t="shared" si="24"/>
        <v>#DIV/0!</v>
      </c>
      <c r="DX29" s="26"/>
      <c r="DY29" s="27"/>
      <c r="DZ29" s="28" t="e">
        <f>SUM(DX29/$C$29)*100000</f>
        <v>#DIV/0!</v>
      </c>
      <c r="EA29" s="30" t="e">
        <f t="shared" si="25"/>
        <v>#DIV/0!</v>
      </c>
      <c r="EB29" s="26"/>
      <c r="EC29" s="27"/>
      <c r="ED29" s="28" t="e">
        <f>SUM(EB29/$C$29)*100000</f>
        <v>#DIV/0!</v>
      </c>
      <c r="EE29" s="30" t="e">
        <f t="shared" si="26"/>
        <v>#DIV/0!</v>
      </c>
      <c r="EF29" s="26"/>
      <c r="EG29" s="27"/>
      <c r="EH29" s="28" t="e">
        <f>SUM(EF29/$C$29)*100000</f>
        <v>#DIV/0!</v>
      </c>
      <c r="EI29" s="30" t="e">
        <f t="shared" si="27"/>
        <v>#DIV/0!</v>
      </c>
      <c r="EJ29" s="26"/>
      <c r="EK29" s="27"/>
      <c r="EL29" s="28" t="e">
        <f>SUM(EJ29/$C$29)*100000</f>
        <v>#DIV/0!</v>
      </c>
      <c r="EM29" s="30" t="e">
        <f t="shared" si="28"/>
        <v>#DIV/0!</v>
      </c>
      <c r="EN29" s="26"/>
      <c r="EO29" s="27"/>
      <c r="EP29" s="28" t="e">
        <f>SUM(EN29/$C$29)*100000</f>
        <v>#DIV/0!</v>
      </c>
      <c r="EQ29" s="30" t="e">
        <f t="shared" si="29"/>
        <v>#DIV/0!</v>
      </c>
      <c r="ER29" s="26"/>
      <c r="ES29" s="27"/>
      <c r="ET29" s="28" t="e">
        <f>SUM(ER29/$C$29)*100000</f>
        <v>#DIV/0!</v>
      </c>
      <c r="EU29" s="30" t="e">
        <f t="shared" si="30"/>
        <v>#DIV/0!</v>
      </c>
      <c r="EV29" s="26"/>
      <c r="EW29" s="27"/>
      <c r="EX29" s="28" t="e">
        <f>SUM(EV29/$C$29)*100000</f>
        <v>#DIV/0!</v>
      </c>
      <c r="EY29" s="30" t="e">
        <f t="shared" si="31"/>
        <v>#DIV/0!</v>
      </c>
      <c r="EZ29" s="26"/>
      <c r="FA29" s="27"/>
      <c r="FB29" s="28" t="e">
        <f>SUM(EZ29/$C$29)*100000</f>
        <v>#DIV/0!</v>
      </c>
      <c r="FC29" s="30" t="e">
        <f t="shared" si="32"/>
        <v>#DIV/0!</v>
      </c>
      <c r="FD29" s="26"/>
      <c r="FE29" s="27"/>
      <c r="FF29" s="28" t="e">
        <f>SUM(FD29/$C$29)*100000</f>
        <v>#DIV/0!</v>
      </c>
      <c r="FG29" s="30" t="e">
        <f t="shared" si="33"/>
        <v>#DIV/0!</v>
      </c>
      <c r="FH29" s="26"/>
      <c r="FI29" s="27"/>
      <c r="FJ29" s="28" t="e">
        <f>SUM(FH29/$C$29)*100000</f>
        <v>#DIV/0!</v>
      </c>
      <c r="FK29" s="30" t="e">
        <f t="shared" si="34"/>
        <v>#DIV/0!</v>
      </c>
      <c r="FL29" s="26"/>
      <c r="FM29" s="27"/>
      <c r="FN29" s="28" t="e">
        <f>SUM(FL29/$C$29)*100000</f>
        <v>#DIV/0!</v>
      </c>
      <c r="FO29" s="30" t="e">
        <f t="shared" si="35"/>
        <v>#DIV/0!</v>
      </c>
      <c r="FP29" s="26"/>
      <c r="FQ29" s="27"/>
      <c r="FR29" s="28" t="e">
        <f>SUM(FP29/$C$29)*100000</f>
        <v>#DIV/0!</v>
      </c>
      <c r="FS29" s="30" t="e">
        <f t="shared" si="36"/>
        <v>#DIV/0!</v>
      </c>
      <c r="FT29" s="26"/>
      <c r="FU29" s="27"/>
      <c r="FV29" s="28" t="e">
        <f>SUM(FT29/$C$29)*100000</f>
        <v>#DIV/0!</v>
      </c>
      <c r="FW29" s="30" t="e">
        <f t="shared" si="37"/>
        <v>#DIV/0!</v>
      </c>
      <c r="FX29" s="26"/>
      <c r="FY29" s="27"/>
      <c r="FZ29" s="28" t="e">
        <f>SUM(FX29/$C$29)*100000</f>
        <v>#DIV/0!</v>
      </c>
      <c r="GA29" s="30" t="e">
        <f t="shared" si="38"/>
        <v>#DIV/0!</v>
      </c>
      <c r="GB29" s="26"/>
      <c r="GC29" s="27"/>
      <c r="GD29" s="28" t="e">
        <f>SUM(GB29/$C$29)*100000</f>
        <v>#DIV/0!</v>
      </c>
      <c r="GE29" s="30" t="e">
        <f t="shared" si="39"/>
        <v>#DIV/0!</v>
      </c>
      <c r="GF29" s="26"/>
      <c r="GG29" s="27"/>
      <c r="GH29" s="28" t="e">
        <f>SUM(GF29/$C$29)*100000</f>
        <v>#DIV/0!</v>
      </c>
      <c r="GI29" s="30" t="e">
        <f t="shared" si="40"/>
        <v>#DIV/0!</v>
      </c>
      <c r="GJ29" s="26"/>
      <c r="GK29" s="27"/>
      <c r="GL29" s="28" t="e">
        <f>SUM(GJ29/$C$29)*100000</f>
        <v>#DIV/0!</v>
      </c>
      <c r="GM29" s="30" t="e">
        <f t="shared" si="41"/>
        <v>#DIV/0!</v>
      </c>
      <c r="GN29" s="26"/>
      <c r="GO29" s="27"/>
      <c r="GP29" s="28" t="e">
        <f>SUM(GN29/$C$29)*100000</f>
        <v>#DIV/0!</v>
      </c>
      <c r="GQ29" s="30" t="e">
        <f t="shared" si="42"/>
        <v>#DIV/0!</v>
      </c>
      <c r="GR29" s="26"/>
      <c r="GS29" s="27"/>
      <c r="GT29" s="28" t="e">
        <f>SUM(GR29/$C$29)*100000</f>
        <v>#DIV/0!</v>
      </c>
      <c r="GU29" s="30" t="e">
        <f t="shared" si="43"/>
        <v>#DIV/0!</v>
      </c>
      <c r="GV29" s="26"/>
      <c r="GW29" s="27"/>
      <c r="GX29" s="28" t="e">
        <f>SUM(GV29/$C$29)*100000</f>
        <v>#DIV/0!</v>
      </c>
      <c r="GY29" s="30" t="e">
        <f t="shared" si="44"/>
        <v>#DIV/0!</v>
      </c>
      <c r="GZ29" s="26"/>
      <c r="HA29" s="27"/>
      <c r="HB29" s="28" t="e">
        <f>SUM(GZ29/$C$29)*100000</f>
        <v>#DIV/0!</v>
      </c>
      <c r="HC29" s="30" t="e">
        <f t="shared" si="45"/>
        <v>#DIV/0!</v>
      </c>
      <c r="HD29" s="31">
        <f t="shared" si="60"/>
        <v>0</v>
      </c>
      <c r="HE29" s="31">
        <f t="shared" si="58"/>
        <v>0</v>
      </c>
      <c r="HF29" s="28" t="e">
        <f t="shared" si="46"/>
        <v>#DIV/0!</v>
      </c>
      <c r="HG29" s="29" t="e">
        <f t="shared" si="72"/>
        <v>#DIV/0!</v>
      </c>
    </row>
    <row r="30" spans="1:215" s="216" customFormat="1" ht="25" customHeight="1">
      <c r="A30" s="23"/>
      <c r="B30" s="24"/>
      <c r="C30" s="25"/>
      <c r="D30" s="26"/>
      <c r="E30" s="27"/>
      <c r="F30" s="28" t="e">
        <f t="shared" si="61"/>
        <v>#DIV/0!</v>
      </c>
      <c r="G30" s="29" t="e">
        <f t="shared" si="62"/>
        <v>#DIV/0!</v>
      </c>
      <c r="H30" s="26"/>
      <c r="I30" s="27"/>
      <c r="J30" s="28" t="e">
        <f t="shared" si="63"/>
        <v>#DIV/0!</v>
      </c>
      <c r="K30" s="29" t="e">
        <f t="shared" si="64"/>
        <v>#DIV/0!</v>
      </c>
      <c r="L30" s="26"/>
      <c r="M30" s="27"/>
      <c r="N30" s="28" t="e">
        <f t="shared" si="65"/>
        <v>#DIV/0!</v>
      </c>
      <c r="O30" s="29" t="e">
        <f t="shared" si="66"/>
        <v>#DIV/0!</v>
      </c>
      <c r="P30" s="26"/>
      <c r="Q30" s="27"/>
      <c r="R30" s="28" t="e">
        <f t="shared" si="67"/>
        <v>#DIV/0!</v>
      </c>
      <c r="S30" s="29" t="e">
        <f t="shared" si="68"/>
        <v>#DIV/0!</v>
      </c>
      <c r="T30" s="26"/>
      <c r="U30" s="27"/>
      <c r="V30" s="28" t="e">
        <f t="shared" si="69"/>
        <v>#DIV/0!</v>
      </c>
      <c r="W30" s="30" t="e">
        <f t="shared" si="70"/>
        <v>#DIV/0!</v>
      </c>
      <c r="X30" s="26"/>
      <c r="Y30" s="27"/>
      <c r="Z30" s="28" t="e">
        <f>SUM(X30/$C$30)*100000</f>
        <v>#DIV/0!</v>
      </c>
      <c r="AA30" s="30" t="e">
        <f t="shared" si="71"/>
        <v>#DIV/0!</v>
      </c>
      <c r="AB30" s="26"/>
      <c r="AC30" s="27"/>
      <c r="AD30" s="28" t="e">
        <f>SUM(AB30/$C$15)*100000</f>
        <v>#DIV/0!</v>
      </c>
      <c r="AE30" s="30" t="e">
        <f t="shared" ref="AE30:AE40" si="73">SUM(AC30/AB30)*100</f>
        <v>#DIV/0!</v>
      </c>
      <c r="AF30" s="26"/>
      <c r="AG30" s="27"/>
      <c r="AH30" s="28" t="e">
        <f>SUM(AF30/$C$30)*100000</f>
        <v>#DIV/0!</v>
      </c>
      <c r="AI30" s="30" t="e">
        <f t="shared" si="1"/>
        <v>#DIV/0!</v>
      </c>
      <c r="AJ30" s="26"/>
      <c r="AK30" s="27"/>
      <c r="AL30" s="28" t="e">
        <f>SUM(AJ30/$C$30)*100000</f>
        <v>#DIV/0!</v>
      </c>
      <c r="AM30" s="30" t="e">
        <f t="shared" si="2"/>
        <v>#DIV/0!</v>
      </c>
      <c r="AN30" s="26"/>
      <c r="AO30" s="27"/>
      <c r="AP30" s="28" t="e">
        <f>SUM(AN30/$C$30)*100000</f>
        <v>#DIV/0!</v>
      </c>
      <c r="AQ30" s="30" t="e">
        <f t="shared" si="3"/>
        <v>#DIV/0!</v>
      </c>
      <c r="AR30" s="26"/>
      <c r="AS30" s="27"/>
      <c r="AT30" s="28" t="e">
        <f>SUM(AR30/$C$30)*100000</f>
        <v>#DIV/0!</v>
      </c>
      <c r="AU30" s="30" t="e">
        <f t="shared" si="4"/>
        <v>#DIV/0!</v>
      </c>
      <c r="AV30" s="26"/>
      <c r="AW30" s="27"/>
      <c r="AX30" s="28" t="e">
        <f>SUM(AV30/$C$30)*100000</f>
        <v>#DIV/0!</v>
      </c>
      <c r="AY30" s="30" t="e">
        <f t="shared" si="5"/>
        <v>#DIV/0!</v>
      </c>
      <c r="AZ30" s="26"/>
      <c r="BA30" s="27"/>
      <c r="BB30" s="28" t="e">
        <f>SUM(AZ30/$C$30)*100000</f>
        <v>#DIV/0!</v>
      </c>
      <c r="BC30" s="30" t="e">
        <f t="shared" si="6"/>
        <v>#DIV/0!</v>
      </c>
      <c r="BD30" s="26"/>
      <c r="BE30" s="27"/>
      <c r="BF30" s="28" t="e">
        <f>SUM(BD30/$C$30)*100000</f>
        <v>#DIV/0!</v>
      </c>
      <c r="BG30" s="30" t="e">
        <f t="shared" si="7"/>
        <v>#DIV/0!</v>
      </c>
      <c r="BH30" s="26"/>
      <c r="BI30" s="27"/>
      <c r="BJ30" s="28" t="e">
        <f>SUM(BH30/$C$30)*100000</f>
        <v>#DIV/0!</v>
      </c>
      <c r="BK30" s="30" t="e">
        <f t="shared" si="8"/>
        <v>#DIV/0!</v>
      </c>
      <c r="BL30" s="26"/>
      <c r="BM30" s="27"/>
      <c r="BN30" s="28" t="e">
        <f>SUM(BL30/$C$30)*100000</f>
        <v>#DIV/0!</v>
      </c>
      <c r="BO30" s="30" t="e">
        <f t="shared" si="9"/>
        <v>#DIV/0!</v>
      </c>
      <c r="BP30" s="26"/>
      <c r="BQ30" s="27"/>
      <c r="BR30" s="28" t="e">
        <f>SUM(BP30/$C$30)*100000</f>
        <v>#DIV/0!</v>
      </c>
      <c r="BS30" s="30" t="e">
        <f t="shared" si="10"/>
        <v>#DIV/0!</v>
      </c>
      <c r="BT30" s="26"/>
      <c r="BU30" s="27"/>
      <c r="BV30" s="28" t="e">
        <f>SUM(BT30/$C$30)*100000</f>
        <v>#DIV/0!</v>
      </c>
      <c r="BW30" s="30" t="e">
        <f t="shared" si="11"/>
        <v>#DIV/0!</v>
      </c>
      <c r="BX30" s="26"/>
      <c r="BY30" s="27"/>
      <c r="BZ30" s="28" t="e">
        <f>SUM(BX30/$C$30)*100000</f>
        <v>#DIV/0!</v>
      </c>
      <c r="CA30" s="30" t="e">
        <f t="shared" si="12"/>
        <v>#DIV/0!</v>
      </c>
      <c r="CB30" s="26"/>
      <c r="CC30" s="27"/>
      <c r="CD30" s="28" t="e">
        <f>SUM(CB30/$C$30)*100000</f>
        <v>#DIV/0!</v>
      </c>
      <c r="CE30" s="30" t="e">
        <f t="shared" si="13"/>
        <v>#DIV/0!</v>
      </c>
      <c r="CF30" s="26"/>
      <c r="CG30" s="27"/>
      <c r="CH30" s="28" t="e">
        <f>SUM(CF30/$C$30)*100000</f>
        <v>#DIV/0!</v>
      </c>
      <c r="CI30" s="30" t="e">
        <f t="shared" si="14"/>
        <v>#DIV/0!</v>
      </c>
      <c r="CJ30" s="26"/>
      <c r="CK30" s="27"/>
      <c r="CL30" s="28" t="e">
        <f>SUM(CJ30/$C$30)*100000</f>
        <v>#DIV/0!</v>
      </c>
      <c r="CM30" s="30" t="e">
        <f t="shared" si="15"/>
        <v>#DIV/0!</v>
      </c>
      <c r="CN30" s="26"/>
      <c r="CO30" s="27"/>
      <c r="CP30" s="28" t="e">
        <f>SUM(CN30/$C$30)*100000</f>
        <v>#DIV/0!</v>
      </c>
      <c r="CQ30" s="30" t="e">
        <f t="shared" si="16"/>
        <v>#DIV/0!</v>
      </c>
      <c r="CR30" s="26"/>
      <c r="CS30" s="27"/>
      <c r="CT30" s="28" t="e">
        <f>SUM(CR30/$C$30)*100000</f>
        <v>#DIV/0!</v>
      </c>
      <c r="CU30" s="30" t="e">
        <f t="shared" si="17"/>
        <v>#DIV/0!</v>
      </c>
      <c r="CV30" s="26"/>
      <c r="CW30" s="27"/>
      <c r="CX30" s="28" t="e">
        <f>SUM(CV30/$C$30)*100000</f>
        <v>#DIV/0!</v>
      </c>
      <c r="CY30" s="30" t="e">
        <f t="shared" si="18"/>
        <v>#DIV/0!</v>
      </c>
      <c r="CZ30" s="26"/>
      <c r="DA30" s="27"/>
      <c r="DB30" s="28" t="e">
        <f>SUM(CZ30/$C$30)*100000</f>
        <v>#DIV/0!</v>
      </c>
      <c r="DC30" s="30" t="e">
        <f t="shared" si="19"/>
        <v>#DIV/0!</v>
      </c>
      <c r="DD30" s="26"/>
      <c r="DE30" s="27"/>
      <c r="DF30" s="28" t="e">
        <f>SUM(DD30/$C$30)*100000</f>
        <v>#DIV/0!</v>
      </c>
      <c r="DG30" s="30" t="e">
        <f t="shared" si="20"/>
        <v>#DIV/0!</v>
      </c>
      <c r="DH30" s="26"/>
      <c r="DI30" s="27"/>
      <c r="DJ30" s="28" t="e">
        <f>SUM(DH30/$C$30)*100000</f>
        <v>#DIV/0!</v>
      </c>
      <c r="DK30" s="30" t="e">
        <f t="shared" si="21"/>
        <v>#DIV/0!</v>
      </c>
      <c r="DL30" s="26"/>
      <c r="DM30" s="27"/>
      <c r="DN30" s="28" t="e">
        <f>SUM(DL30/$C$30)*100000</f>
        <v>#DIV/0!</v>
      </c>
      <c r="DO30" s="30" t="e">
        <f t="shared" si="22"/>
        <v>#DIV/0!</v>
      </c>
      <c r="DP30" s="26"/>
      <c r="DQ30" s="27"/>
      <c r="DR30" s="28" t="e">
        <f>SUM(DP30/$C$30)*100000</f>
        <v>#DIV/0!</v>
      </c>
      <c r="DS30" s="30" t="e">
        <f t="shared" si="23"/>
        <v>#DIV/0!</v>
      </c>
      <c r="DT30" s="26"/>
      <c r="DU30" s="27"/>
      <c r="DV30" s="28" t="e">
        <f>SUM(DT30/$C$30)*100000</f>
        <v>#DIV/0!</v>
      </c>
      <c r="DW30" s="30" t="e">
        <f t="shared" si="24"/>
        <v>#DIV/0!</v>
      </c>
      <c r="DX30" s="26"/>
      <c r="DY30" s="27"/>
      <c r="DZ30" s="28" t="e">
        <f>SUM(DX30/$C$30)*100000</f>
        <v>#DIV/0!</v>
      </c>
      <c r="EA30" s="30" t="e">
        <f t="shared" si="25"/>
        <v>#DIV/0!</v>
      </c>
      <c r="EB30" s="26"/>
      <c r="EC30" s="27"/>
      <c r="ED30" s="28" t="e">
        <f>SUM(EB30/$C$30)*100000</f>
        <v>#DIV/0!</v>
      </c>
      <c r="EE30" s="30" t="e">
        <f t="shared" si="26"/>
        <v>#DIV/0!</v>
      </c>
      <c r="EF30" s="26"/>
      <c r="EG30" s="27"/>
      <c r="EH30" s="28" t="e">
        <f>SUM(EF30/$C$30)*100000</f>
        <v>#DIV/0!</v>
      </c>
      <c r="EI30" s="30" t="e">
        <f t="shared" si="27"/>
        <v>#DIV/0!</v>
      </c>
      <c r="EJ30" s="26"/>
      <c r="EK30" s="27"/>
      <c r="EL30" s="28" t="e">
        <f>SUM(EJ30/$C$30)*100000</f>
        <v>#DIV/0!</v>
      </c>
      <c r="EM30" s="30" t="e">
        <f t="shared" si="28"/>
        <v>#DIV/0!</v>
      </c>
      <c r="EN30" s="26"/>
      <c r="EO30" s="27"/>
      <c r="EP30" s="28" t="e">
        <f>SUM(EN30/$C$30)*100000</f>
        <v>#DIV/0!</v>
      </c>
      <c r="EQ30" s="30" t="e">
        <f t="shared" si="29"/>
        <v>#DIV/0!</v>
      </c>
      <c r="ER30" s="26"/>
      <c r="ES30" s="27"/>
      <c r="ET30" s="28" t="e">
        <f>SUM(ER30/$C$30)*100000</f>
        <v>#DIV/0!</v>
      </c>
      <c r="EU30" s="30" t="e">
        <f t="shared" si="30"/>
        <v>#DIV/0!</v>
      </c>
      <c r="EV30" s="26"/>
      <c r="EW30" s="27"/>
      <c r="EX30" s="28" t="e">
        <f>SUM(EV30/$C$30)*100000</f>
        <v>#DIV/0!</v>
      </c>
      <c r="EY30" s="30" t="e">
        <f t="shared" si="31"/>
        <v>#DIV/0!</v>
      </c>
      <c r="EZ30" s="26"/>
      <c r="FA30" s="27"/>
      <c r="FB30" s="28" t="e">
        <f>SUM(EZ30/$C$30)*100000</f>
        <v>#DIV/0!</v>
      </c>
      <c r="FC30" s="30" t="e">
        <f t="shared" si="32"/>
        <v>#DIV/0!</v>
      </c>
      <c r="FD30" s="26"/>
      <c r="FE30" s="27"/>
      <c r="FF30" s="28" t="e">
        <f>SUM(FD30/$C$30)*100000</f>
        <v>#DIV/0!</v>
      </c>
      <c r="FG30" s="30" t="e">
        <f t="shared" si="33"/>
        <v>#DIV/0!</v>
      </c>
      <c r="FH30" s="26"/>
      <c r="FI30" s="27"/>
      <c r="FJ30" s="28" t="e">
        <f>SUM(FH30/$C$30)*100000</f>
        <v>#DIV/0!</v>
      </c>
      <c r="FK30" s="30" t="e">
        <f t="shared" si="34"/>
        <v>#DIV/0!</v>
      </c>
      <c r="FL30" s="26"/>
      <c r="FM30" s="27"/>
      <c r="FN30" s="28" t="e">
        <f>SUM(FL30/$C$30)*100000</f>
        <v>#DIV/0!</v>
      </c>
      <c r="FO30" s="30" t="e">
        <f t="shared" si="35"/>
        <v>#DIV/0!</v>
      </c>
      <c r="FP30" s="26"/>
      <c r="FQ30" s="27"/>
      <c r="FR30" s="28" t="e">
        <f>SUM(FP30/$C$30)*100000</f>
        <v>#DIV/0!</v>
      </c>
      <c r="FS30" s="30" t="e">
        <f t="shared" si="36"/>
        <v>#DIV/0!</v>
      </c>
      <c r="FT30" s="26"/>
      <c r="FU30" s="27"/>
      <c r="FV30" s="28" t="e">
        <f>SUM(FT30/$C$30)*100000</f>
        <v>#DIV/0!</v>
      </c>
      <c r="FW30" s="30" t="e">
        <f t="shared" si="37"/>
        <v>#DIV/0!</v>
      </c>
      <c r="FX30" s="26"/>
      <c r="FY30" s="27"/>
      <c r="FZ30" s="28" t="e">
        <f>SUM(FX30/$C$30)*100000</f>
        <v>#DIV/0!</v>
      </c>
      <c r="GA30" s="30" t="e">
        <f t="shared" si="38"/>
        <v>#DIV/0!</v>
      </c>
      <c r="GB30" s="26"/>
      <c r="GC30" s="27"/>
      <c r="GD30" s="28" t="e">
        <f>SUM(GB30/$C$30)*100000</f>
        <v>#DIV/0!</v>
      </c>
      <c r="GE30" s="30" t="e">
        <f t="shared" si="39"/>
        <v>#DIV/0!</v>
      </c>
      <c r="GF30" s="26"/>
      <c r="GG30" s="27"/>
      <c r="GH30" s="28" t="e">
        <f>SUM(GF30/$C$30)*100000</f>
        <v>#DIV/0!</v>
      </c>
      <c r="GI30" s="30" t="e">
        <f t="shared" si="40"/>
        <v>#DIV/0!</v>
      </c>
      <c r="GJ30" s="26"/>
      <c r="GK30" s="27"/>
      <c r="GL30" s="28" t="e">
        <f>SUM(GJ30/$C$30)*100000</f>
        <v>#DIV/0!</v>
      </c>
      <c r="GM30" s="30" t="e">
        <f t="shared" si="41"/>
        <v>#DIV/0!</v>
      </c>
      <c r="GN30" s="26"/>
      <c r="GO30" s="27"/>
      <c r="GP30" s="28" t="e">
        <f>SUM(GN30/$C$30)*100000</f>
        <v>#DIV/0!</v>
      </c>
      <c r="GQ30" s="30" t="e">
        <f t="shared" si="42"/>
        <v>#DIV/0!</v>
      </c>
      <c r="GR30" s="26"/>
      <c r="GS30" s="27"/>
      <c r="GT30" s="28" t="e">
        <f>SUM(GR30/$C$30)*100000</f>
        <v>#DIV/0!</v>
      </c>
      <c r="GU30" s="30" t="e">
        <f t="shared" si="43"/>
        <v>#DIV/0!</v>
      </c>
      <c r="GV30" s="26"/>
      <c r="GW30" s="27"/>
      <c r="GX30" s="28" t="e">
        <f>SUM(GV30/$C$30)*100000</f>
        <v>#DIV/0!</v>
      </c>
      <c r="GY30" s="30" t="e">
        <f t="shared" si="44"/>
        <v>#DIV/0!</v>
      </c>
      <c r="GZ30" s="26"/>
      <c r="HA30" s="27"/>
      <c r="HB30" s="28" t="e">
        <f>SUM(GZ30/$C$30)*100000</f>
        <v>#DIV/0!</v>
      </c>
      <c r="HC30" s="30" t="e">
        <f t="shared" si="45"/>
        <v>#DIV/0!</v>
      </c>
      <c r="HD30" s="31">
        <f t="shared" si="60"/>
        <v>0</v>
      </c>
      <c r="HE30" s="31">
        <f t="shared" si="58"/>
        <v>0</v>
      </c>
      <c r="HF30" s="28" t="e">
        <f t="shared" si="46"/>
        <v>#DIV/0!</v>
      </c>
      <c r="HG30" s="29" t="e">
        <f t="shared" si="72"/>
        <v>#DIV/0!</v>
      </c>
    </row>
    <row r="31" spans="1:215" s="216" customFormat="1" ht="25" customHeight="1">
      <c r="A31" s="23"/>
      <c r="B31" s="24"/>
      <c r="C31" s="25"/>
      <c r="D31" s="26"/>
      <c r="E31" s="27"/>
      <c r="F31" s="28" t="e">
        <f t="shared" si="47"/>
        <v>#DIV/0!</v>
      </c>
      <c r="G31" s="29" t="e">
        <f t="shared" si="48"/>
        <v>#DIV/0!</v>
      </c>
      <c r="H31" s="26"/>
      <c r="I31" s="27"/>
      <c r="J31" s="28" t="e">
        <f t="shared" si="49"/>
        <v>#DIV/0!</v>
      </c>
      <c r="K31" s="29" t="e">
        <f t="shared" si="50"/>
        <v>#DIV/0!</v>
      </c>
      <c r="L31" s="26"/>
      <c r="M31" s="27"/>
      <c r="N31" s="28" t="e">
        <f t="shared" si="51"/>
        <v>#DIV/0!</v>
      </c>
      <c r="O31" s="29" t="e">
        <f t="shared" si="52"/>
        <v>#DIV/0!</v>
      </c>
      <c r="P31" s="26"/>
      <c r="Q31" s="27"/>
      <c r="R31" s="28" t="e">
        <f t="shared" si="53"/>
        <v>#DIV/0!</v>
      </c>
      <c r="S31" s="29" t="e">
        <f t="shared" si="54"/>
        <v>#DIV/0!</v>
      </c>
      <c r="T31" s="26"/>
      <c r="U31" s="27"/>
      <c r="V31" s="28" t="e">
        <f t="shared" si="55"/>
        <v>#DIV/0!</v>
      </c>
      <c r="W31" s="30" t="e">
        <f t="shared" si="56"/>
        <v>#DIV/0!</v>
      </c>
      <c r="X31" s="26"/>
      <c r="Y31" s="27"/>
      <c r="Z31" s="28" t="e">
        <f>SUM(X31/$C$31)*100000</f>
        <v>#DIV/0!</v>
      </c>
      <c r="AA31" s="30" t="e">
        <f t="shared" si="57"/>
        <v>#DIV/0!</v>
      </c>
      <c r="AB31" s="26"/>
      <c r="AC31" s="27"/>
      <c r="AD31" s="28" t="e">
        <f>SUM(AB31/$C$31)*100000</f>
        <v>#DIV/0!</v>
      </c>
      <c r="AE31" s="30" t="e">
        <f t="shared" si="73"/>
        <v>#DIV/0!</v>
      </c>
      <c r="AF31" s="26"/>
      <c r="AG31" s="27"/>
      <c r="AH31" s="28" t="e">
        <f>SUM(AF31/$C$31)*100000</f>
        <v>#DIV/0!</v>
      </c>
      <c r="AI31" s="30" t="e">
        <f t="shared" si="1"/>
        <v>#DIV/0!</v>
      </c>
      <c r="AJ31" s="26"/>
      <c r="AK31" s="27"/>
      <c r="AL31" s="28" t="e">
        <f>SUM(AJ31/$C$31)*100000</f>
        <v>#DIV/0!</v>
      </c>
      <c r="AM31" s="30" t="e">
        <f t="shared" si="2"/>
        <v>#DIV/0!</v>
      </c>
      <c r="AN31" s="26"/>
      <c r="AO31" s="27"/>
      <c r="AP31" s="28" t="e">
        <f>SUM(AN31/$C$31)*100000</f>
        <v>#DIV/0!</v>
      </c>
      <c r="AQ31" s="30" t="e">
        <f t="shared" si="3"/>
        <v>#DIV/0!</v>
      </c>
      <c r="AR31" s="26"/>
      <c r="AS31" s="27"/>
      <c r="AT31" s="28" t="e">
        <f>SUM(AR31/$C$31)*100000</f>
        <v>#DIV/0!</v>
      </c>
      <c r="AU31" s="30" t="e">
        <f t="shared" si="4"/>
        <v>#DIV/0!</v>
      </c>
      <c r="AV31" s="26"/>
      <c r="AW31" s="27"/>
      <c r="AX31" s="28" t="e">
        <f>SUM(AV31/$C$31)*100000</f>
        <v>#DIV/0!</v>
      </c>
      <c r="AY31" s="30" t="e">
        <f t="shared" si="5"/>
        <v>#DIV/0!</v>
      </c>
      <c r="AZ31" s="26"/>
      <c r="BA31" s="27"/>
      <c r="BB31" s="28" t="e">
        <f>SUM(AZ31/$C$31)*100000</f>
        <v>#DIV/0!</v>
      </c>
      <c r="BC31" s="30" t="e">
        <f t="shared" si="6"/>
        <v>#DIV/0!</v>
      </c>
      <c r="BD31" s="26"/>
      <c r="BE31" s="27"/>
      <c r="BF31" s="28" t="e">
        <f>SUM(BD31/$C$31)*100000</f>
        <v>#DIV/0!</v>
      </c>
      <c r="BG31" s="30" t="e">
        <f t="shared" si="7"/>
        <v>#DIV/0!</v>
      </c>
      <c r="BH31" s="26"/>
      <c r="BI31" s="27"/>
      <c r="BJ31" s="28" t="e">
        <f>SUM(BH31/$C$31)*100000</f>
        <v>#DIV/0!</v>
      </c>
      <c r="BK31" s="30" t="e">
        <f t="shared" si="8"/>
        <v>#DIV/0!</v>
      </c>
      <c r="BL31" s="26"/>
      <c r="BM31" s="27"/>
      <c r="BN31" s="28" t="e">
        <f>SUM(BL31/$C$31)*100000</f>
        <v>#DIV/0!</v>
      </c>
      <c r="BO31" s="30" t="e">
        <f t="shared" si="9"/>
        <v>#DIV/0!</v>
      </c>
      <c r="BP31" s="26"/>
      <c r="BQ31" s="27"/>
      <c r="BR31" s="28" t="e">
        <f>SUM(BP31/$C$31)*100000</f>
        <v>#DIV/0!</v>
      </c>
      <c r="BS31" s="30" t="e">
        <f t="shared" si="10"/>
        <v>#DIV/0!</v>
      </c>
      <c r="BT31" s="26"/>
      <c r="BU31" s="27"/>
      <c r="BV31" s="28" t="e">
        <f>SUM(BT31/$C$31)*100000</f>
        <v>#DIV/0!</v>
      </c>
      <c r="BW31" s="30" t="e">
        <f t="shared" si="11"/>
        <v>#DIV/0!</v>
      </c>
      <c r="BX31" s="26"/>
      <c r="BY31" s="27"/>
      <c r="BZ31" s="28" t="e">
        <f>SUM(BX31/$C$31)*100000</f>
        <v>#DIV/0!</v>
      </c>
      <c r="CA31" s="30" t="e">
        <f t="shared" si="12"/>
        <v>#DIV/0!</v>
      </c>
      <c r="CB31" s="26"/>
      <c r="CC31" s="27"/>
      <c r="CD31" s="28" t="e">
        <f>SUM(CB31/$C$31)*100000</f>
        <v>#DIV/0!</v>
      </c>
      <c r="CE31" s="30" t="e">
        <f t="shared" si="13"/>
        <v>#DIV/0!</v>
      </c>
      <c r="CF31" s="26"/>
      <c r="CG31" s="27"/>
      <c r="CH31" s="28" t="e">
        <f>SUM(CF31/$C$31)*100000</f>
        <v>#DIV/0!</v>
      </c>
      <c r="CI31" s="30" t="e">
        <f t="shared" si="14"/>
        <v>#DIV/0!</v>
      </c>
      <c r="CJ31" s="26"/>
      <c r="CK31" s="27"/>
      <c r="CL31" s="28" t="e">
        <f>SUM(CJ31/$C$31)*100000</f>
        <v>#DIV/0!</v>
      </c>
      <c r="CM31" s="30" t="e">
        <f t="shared" si="15"/>
        <v>#DIV/0!</v>
      </c>
      <c r="CN31" s="26"/>
      <c r="CO31" s="27"/>
      <c r="CP31" s="28" t="e">
        <f>SUM(CN31/$C$31)*100000</f>
        <v>#DIV/0!</v>
      </c>
      <c r="CQ31" s="30" t="e">
        <f t="shared" si="16"/>
        <v>#DIV/0!</v>
      </c>
      <c r="CR31" s="26"/>
      <c r="CS31" s="27"/>
      <c r="CT31" s="28" t="e">
        <f>SUM(CR31/$C$31)*100000</f>
        <v>#DIV/0!</v>
      </c>
      <c r="CU31" s="30" t="e">
        <f t="shared" si="17"/>
        <v>#DIV/0!</v>
      </c>
      <c r="CV31" s="26"/>
      <c r="CW31" s="27"/>
      <c r="CX31" s="28" t="e">
        <f>SUM(CV31/$C$31)*100000</f>
        <v>#DIV/0!</v>
      </c>
      <c r="CY31" s="30" t="e">
        <f t="shared" si="18"/>
        <v>#DIV/0!</v>
      </c>
      <c r="CZ31" s="26"/>
      <c r="DA31" s="27"/>
      <c r="DB31" s="28" t="e">
        <f>SUM(CZ31/$C$31)*100000</f>
        <v>#DIV/0!</v>
      </c>
      <c r="DC31" s="30" t="e">
        <f t="shared" si="19"/>
        <v>#DIV/0!</v>
      </c>
      <c r="DD31" s="26"/>
      <c r="DE31" s="27"/>
      <c r="DF31" s="28" t="e">
        <f>SUM(DD31/$C$31)*100000</f>
        <v>#DIV/0!</v>
      </c>
      <c r="DG31" s="30" t="e">
        <f t="shared" si="20"/>
        <v>#DIV/0!</v>
      </c>
      <c r="DH31" s="26"/>
      <c r="DI31" s="27"/>
      <c r="DJ31" s="28" t="e">
        <f>SUM(DH31/$C$31)*100000</f>
        <v>#DIV/0!</v>
      </c>
      <c r="DK31" s="30" t="e">
        <f t="shared" si="21"/>
        <v>#DIV/0!</v>
      </c>
      <c r="DL31" s="26"/>
      <c r="DM31" s="27"/>
      <c r="DN31" s="28" t="e">
        <f>SUM(DL31/$C$31)*100000</f>
        <v>#DIV/0!</v>
      </c>
      <c r="DO31" s="30" t="e">
        <f t="shared" si="22"/>
        <v>#DIV/0!</v>
      </c>
      <c r="DP31" s="26"/>
      <c r="DQ31" s="27"/>
      <c r="DR31" s="28" t="e">
        <f>SUM(DP31/$C$31)*100000</f>
        <v>#DIV/0!</v>
      </c>
      <c r="DS31" s="30" t="e">
        <f t="shared" si="23"/>
        <v>#DIV/0!</v>
      </c>
      <c r="DT31" s="26"/>
      <c r="DU31" s="27"/>
      <c r="DV31" s="28" t="e">
        <f>SUM(DT31/$C$31)*100000</f>
        <v>#DIV/0!</v>
      </c>
      <c r="DW31" s="30" t="e">
        <f t="shared" si="24"/>
        <v>#DIV/0!</v>
      </c>
      <c r="DX31" s="26"/>
      <c r="DY31" s="27"/>
      <c r="DZ31" s="28" t="e">
        <f>SUM(DX31/$C$31)*100000</f>
        <v>#DIV/0!</v>
      </c>
      <c r="EA31" s="30" t="e">
        <f t="shared" si="25"/>
        <v>#DIV/0!</v>
      </c>
      <c r="EB31" s="26"/>
      <c r="EC31" s="27"/>
      <c r="ED31" s="28" t="e">
        <f>SUM(EB31/$C$31)*100000</f>
        <v>#DIV/0!</v>
      </c>
      <c r="EE31" s="30" t="e">
        <f t="shared" si="26"/>
        <v>#DIV/0!</v>
      </c>
      <c r="EF31" s="26"/>
      <c r="EG31" s="27"/>
      <c r="EH31" s="28" t="e">
        <f>SUM(EF31/$C$31)*100000</f>
        <v>#DIV/0!</v>
      </c>
      <c r="EI31" s="30" t="e">
        <f t="shared" si="27"/>
        <v>#DIV/0!</v>
      </c>
      <c r="EJ31" s="26"/>
      <c r="EK31" s="27"/>
      <c r="EL31" s="28" t="e">
        <f>SUM(EJ31/$C$31)*100000</f>
        <v>#DIV/0!</v>
      </c>
      <c r="EM31" s="30" t="e">
        <f t="shared" si="28"/>
        <v>#DIV/0!</v>
      </c>
      <c r="EN31" s="26"/>
      <c r="EO31" s="27"/>
      <c r="EP31" s="28" t="e">
        <f>SUM(EN31/$C$31)*100000</f>
        <v>#DIV/0!</v>
      </c>
      <c r="EQ31" s="30" t="e">
        <f t="shared" si="29"/>
        <v>#DIV/0!</v>
      </c>
      <c r="ER31" s="26"/>
      <c r="ES31" s="27"/>
      <c r="ET31" s="28" t="e">
        <f>SUM(ER31/$C$31)*100000</f>
        <v>#DIV/0!</v>
      </c>
      <c r="EU31" s="30" t="e">
        <f t="shared" si="30"/>
        <v>#DIV/0!</v>
      </c>
      <c r="EV31" s="26"/>
      <c r="EW31" s="27"/>
      <c r="EX31" s="28" t="e">
        <f>SUM(EV31/$C$31)*100000</f>
        <v>#DIV/0!</v>
      </c>
      <c r="EY31" s="30" t="e">
        <f t="shared" si="31"/>
        <v>#DIV/0!</v>
      </c>
      <c r="EZ31" s="26"/>
      <c r="FA31" s="27"/>
      <c r="FB31" s="28" t="e">
        <f>SUM(EZ31/$C$31)*100000</f>
        <v>#DIV/0!</v>
      </c>
      <c r="FC31" s="30" t="e">
        <f t="shared" si="32"/>
        <v>#DIV/0!</v>
      </c>
      <c r="FD31" s="26"/>
      <c r="FE31" s="27"/>
      <c r="FF31" s="28" t="e">
        <f>SUM(FD31/$C$31)*100000</f>
        <v>#DIV/0!</v>
      </c>
      <c r="FG31" s="30" t="e">
        <f t="shared" si="33"/>
        <v>#DIV/0!</v>
      </c>
      <c r="FH31" s="26"/>
      <c r="FI31" s="27"/>
      <c r="FJ31" s="28" t="e">
        <f>SUM(FH31/$C$31)*100000</f>
        <v>#DIV/0!</v>
      </c>
      <c r="FK31" s="30" t="e">
        <f t="shared" si="34"/>
        <v>#DIV/0!</v>
      </c>
      <c r="FL31" s="26"/>
      <c r="FM31" s="27"/>
      <c r="FN31" s="28" t="e">
        <f>SUM(FL31/$C$31)*100000</f>
        <v>#DIV/0!</v>
      </c>
      <c r="FO31" s="30" t="e">
        <f t="shared" si="35"/>
        <v>#DIV/0!</v>
      </c>
      <c r="FP31" s="26"/>
      <c r="FQ31" s="27"/>
      <c r="FR31" s="28" t="e">
        <f>SUM(FP31/$C$31)*100000</f>
        <v>#DIV/0!</v>
      </c>
      <c r="FS31" s="30" t="e">
        <f t="shared" si="36"/>
        <v>#DIV/0!</v>
      </c>
      <c r="FT31" s="26"/>
      <c r="FU31" s="27"/>
      <c r="FV31" s="28" t="e">
        <f>SUM(FT31/$C$31)*100000</f>
        <v>#DIV/0!</v>
      </c>
      <c r="FW31" s="30" t="e">
        <f t="shared" si="37"/>
        <v>#DIV/0!</v>
      </c>
      <c r="FX31" s="26"/>
      <c r="FY31" s="27"/>
      <c r="FZ31" s="28" t="e">
        <f>SUM(FX31/$C$31)*100000</f>
        <v>#DIV/0!</v>
      </c>
      <c r="GA31" s="30" t="e">
        <f t="shared" si="38"/>
        <v>#DIV/0!</v>
      </c>
      <c r="GB31" s="26"/>
      <c r="GC31" s="27"/>
      <c r="GD31" s="28" t="e">
        <f>SUM(GB31/$C$31)*100000</f>
        <v>#DIV/0!</v>
      </c>
      <c r="GE31" s="30" t="e">
        <f t="shared" si="39"/>
        <v>#DIV/0!</v>
      </c>
      <c r="GF31" s="26"/>
      <c r="GG31" s="27"/>
      <c r="GH31" s="28" t="e">
        <f>SUM(GF31/$C$31)*100000</f>
        <v>#DIV/0!</v>
      </c>
      <c r="GI31" s="30" t="e">
        <f t="shared" si="40"/>
        <v>#DIV/0!</v>
      </c>
      <c r="GJ31" s="26"/>
      <c r="GK31" s="27"/>
      <c r="GL31" s="28" t="e">
        <f>SUM(GJ31/$C$31)*100000</f>
        <v>#DIV/0!</v>
      </c>
      <c r="GM31" s="30" t="e">
        <f t="shared" si="41"/>
        <v>#DIV/0!</v>
      </c>
      <c r="GN31" s="26"/>
      <c r="GO31" s="27"/>
      <c r="GP31" s="28" t="e">
        <f>SUM(GN31/$C$31)*100000</f>
        <v>#DIV/0!</v>
      </c>
      <c r="GQ31" s="30" t="e">
        <f t="shared" si="42"/>
        <v>#DIV/0!</v>
      </c>
      <c r="GR31" s="26"/>
      <c r="GS31" s="27"/>
      <c r="GT31" s="28" t="e">
        <f>SUM(GR31/$C$31)*100000</f>
        <v>#DIV/0!</v>
      </c>
      <c r="GU31" s="30" t="e">
        <f t="shared" si="43"/>
        <v>#DIV/0!</v>
      </c>
      <c r="GV31" s="26"/>
      <c r="GW31" s="27"/>
      <c r="GX31" s="28" t="e">
        <f>SUM(GV31/$C$31)*100000</f>
        <v>#DIV/0!</v>
      </c>
      <c r="GY31" s="30" t="e">
        <f t="shared" si="44"/>
        <v>#DIV/0!</v>
      </c>
      <c r="GZ31" s="26"/>
      <c r="HA31" s="27"/>
      <c r="HB31" s="28" t="e">
        <f>SUM(GZ31/$C$31)*100000</f>
        <v>#DIV/0!</v>
      </c>
      <c r="HC31" s="30" t="e">
        <f t="shared" si="45"/>
        <v>#DIV/0!</v>
      </c>
      <c r="HD31" s="31">
        <f t="shared" si="60"/>
        <v>0</v>
      </c>
      <c r="HE31" s="31">
        <f t="shared" si="58"/>
        <v>0</v>
      </c>
      <c r="HF31" s="28" t="e">
        <f t="shared" si="46"/>
        <v>#DIV/0!</v>
      </c>
      <c r="HG31" s="29" t="e">
        <f t="shared" si="59"/>
        <v>#DIV/0!</v>
      </c>
    </row>
    <row r="32" spans="1:215" s="216" customFormat="1" ht="25" customHeight="1">
      <c r="A32" s="23"/>
      <c r="B32" s="24"/>
      <c r="C32" s="25"/>
      <c r="D32" s="26"/>
      <c r="E32" s="27"/>
      <c r="F32" s="28" t="e">
        <f t="shared" si="47"/>
        <v>#DIV/0!</v>
      </c>
      <c r="G32" s="29" t="e">
        <f t="shared" si="48"/>
        <v>#DIV/0!</v>
      </c>
      <c r="H32" s="26"/>
      <c r="I32" s="27"/>
      <c r="J32" s="28" t="e">
        <f t="shared" si="49"/>
        <v>#DIV/0!</v>
      </c>
      <c r="K32" s="29" t="e">
        <f t="shared" si="50"/>
        <v>#DIV/0!</v>
      </c>
      <c r="L32" s="26"/>
      <c r="M32" s="27"/>
      <c r="N32" s="28" t="e">
        <f t="shared" si="51"/>
        <v>#DIV/0!</v>
      </c>
      <c r="O32" s="29" t="e">
        <f t="shared" si="52"/>
        <v>#DIV/0!</v>
      </c>
      <c r="P32" s="26"/>
      <c r="Q32" s="27"/>
      <c r="R32" s="28" t="e">
        <f t="shared" si="53"/>
        <v>#DIV/0!</v>
      </c>
      <c r="S32" s="29" t="e">
        <f t="shared" si="54"/>
        <v>#DIV/0!</v>
      </c>
      <c r="T32" s="26"/>
      <c r="U32" s="27"/>
      <c r="V32" s="28" t="e">
        <f t="shared" si="55"/>
        <v>#DIV/0!</v>
      </c>
      <c r="W32" s="30" t="e">
        <f t="shared" si="56"/>
        <v>#DIV/0!</v>
      </c>
      <c r="X32" s="26"/>
      <c r="Y32" s="27"/>
      <c r="Z32" s="28" t="e">
        <f>SUM(X32/$C$32)*100000</f>
        <v>#DIV/0!</v>
      </c>
      <c r="AA32" s="30" t="e">
        <f t="shared" si="57"/>
        <v>#DIV/0!</v>
      </c>
      <c r="AB32" s="26"/>
      <c r="AC32" s="27"/>
      <c r="AD32" s="28" t="e">
        <f>SUM(AB32/$C$32)*100000</f>
        <v>#DIV/0!</v>
      </c>
      <c r="AE32" s="30" t="e">
        <f t="shared" si="73"/>
        <v>#DIV/0!</v>
      </c>
      <c r="AF32" s="26"/>
      <c r="AG32" s="27"/>
      <c r="AH32" s="28" t="e">
        <f>SUM(AF32/$C$32)*100000</f>
        <v>#DIV/0!</v>
      </c>
      <c r="AI32" s="30" t="e">
        <f t="shared" si="1"/>
        <v>#DIV/0!</v>
      </c>
      <c r="AJ32" s="26"/>
      <c r="AK32" s="27"/>
      <c r="AL32" s="28" t="e">
        <f>SUM(AJ32/$C$32)*100000</f>
        <v>#DIV/0!</v>
      </c>
      <c r="AM32" s="30" t="e">
        <f t="shared" si="2"/>
        <v>#DIV/0!</v>
      </c>
      <c r="AN32" s="26"/>
      <c r="AO32" s="27"/>
      <c r="AP32" s="28" t="e">
        <f>SUM(AN32/$C$32)*100000</f>
        <v>#DIV/0!</v>
      </c>
      <c r="AQ32" s="30" t="e">
        <f t="shared" si="3"/>
        <v>#DIV/0!</v>
      </c>
      <c r="AR32" s="26"/>
      <c r="AS32" s="27"/>
      <c r="AT32" s="28" t="e">
        <f>SUM(AR32/$C$32)*100000</f>
        <v>#DIV/0!</v>
      </c>
      <c r="AU32" s="30" t="e">
        <f t="shared" si="4"/>
        <v>#DIV/0!</v>
      </c>
      <c r="AV32" s="26"/>
      <c r="AW32" s="27"/>
      <c r="AX32" s="28" t="e">
        <f>SUM(AV32/$C$32)*100000</f>
        <v>#DIV/0!</v>
      </c>
      <c r="AY32" s="30" t="e">
        <f t="shared" si="5"/>
        <v>#DIV/0!</v>
      </c>
      <c r="AZ32" s="26"/>
      <c r="BA32" s="27"/>
      <c r="BB32" s="28" t="e">
        <f>SUM(AZ32/$C$32)*100000</f>
        <v>#DIV/0!</v>
      </c>
      <c r="BC32" s="30" t="e">
        <f t="shared" si="6"/>
        <v>#DIV/0!</v>
      </c>
      <c r="BD32" s="26"/>
      <c r="BE32" s="27"/>
      <c r="BF32" s="28" t="e">
        <f>SUM(BD32/$C$32)*100000</f>
        <v>#DIV/0!</v>
      </c>
      <c r="BG32" s="30" t="e">
        <f t="shared" si="7"/>
        <v>#DIV/0!</v>
      </c>
      <c r="BH32" s="26"/>
      <c r="BI32" s="27"/>
      <c r="BJ32" s="28" t="e">
        <f>SUM(BH32/$C$32)*100000</f>
        <v>#DIV/0!</v>
      </c>
      <c r="BK32" s="30" t="e">
        <f t="shared" si="8"/>
        <v>#DIV/0!</v>
      </c>
      <c r="BL32" s="26"/>
      <c r="BM32" s="27"/>
      <c r="BN32" s="28" t="e">
        <f>SUM(BL32/$C$32)*100000</f>
        <v>#DIV/0!</v>
      </c>
      <c r="BO32" s="30" t="e">
        <f t="shared" si="9"/>
        <v>#DIV/0!</v>
      </c>
      <c r="BP32" s="26"/>
      <c r="BQ32" s="27"/>
      <c r="BR32" s="28" t="e">
        <f>SUM(BP32/$C$32)*100000</f>
        <v>#DIV/0!</v>
      </c>
      <c r="BS32" s="30" t="e">
        <f t="shared" si="10"/>
        <v>#DIV/0!</v>
      </c>
      <c r="BT32" s="26"/>
      <c r="BU32" s="27"/>
      <c r="BV32" s="28" t="e">
        <f>SUM(BT32/$C$32)*100000</f>
        <v>#DIV/0!</v>
      </c>
      <c r="BW32" s="30" t="e">
        <f t="shared" si="11"/>
        <v>#DIV/0!</v>
      </c>
      <c r="BX32" s="26"/>
      <c r="BY32" s="27"/>
      <c r="BZ32" s="28" t="e">
        <f>SUM(BX32/$C$32)*100000</f>
        <v>#DIV/0!</v>
      </c>
      <c r="CA32" s="30" t="e">
        <f t="shared" si="12"/>
        <v>#DIV/0!</v>
      </c>
      <c r="CB32" s="26"/>
      <c r="CC32" s="27"/>
      <c r="CD32" s="28" t="e">
        <f>SUM(CB32/$C$32)*100000</f>
        <v>#DIV/0!</v>
      </c>
      <c r="CE32" s="30" t="e">
        <f t="shared" si="13"/>
        <v>#DIV/0!</v>
      </c>
      <c r="CF32" s="26"/>
      <c r="CG32" s="27"/>
      <c r="CH32" s="28" t="e">
        <f>SUM(CF32/$C$32)*100000</f>
        <v>#DIV/0!</v>
      </c>
      <c r="CI32" s="30" t="e">
        <f t="shared" si="14"/>
        <v>#DIV/0!</v>
      </c>
      <c r="CJ32" s="26"/>
      <c r="CK32" s="27"/>
      <c r="CL32" s="28" t="e">
        <f>SUM(CJ32/$C$32)*100000</f>
        <v>#DIV/0!</v>
      </c>
      <c r="CM32" s="30" t="e">
        <f t="shared" si="15"/>
        <v>#DIV/0!</v>
      </c>
      <c r="CN32" s="26"/>
      <c r="CO32" s="27"/>
      <c r="CP32" s="28" t="e">
        <f>SUM(CN32/$C$32)*100000</f>
        <v>#DIV/0!</v>
      </c>
      <c r="CQ32" s="30" t="e">
        <f t="shared" si="16"/>
        <v>#DIV/0!</v>
      </c>
      <c r="CR32" s="26"/>
      <c r="CS32" s="27"/>
      <c r="CT32" s="28" t="e">
        <f>SUM(CR32/$C$32)*100000</f>
        <v>#DIV/0!</v>
      </c>
      <c r="CU32" s="30" t="e">
        <f t="shared" si="17"/>
        <v>#DIV/0!</v>
      </c>
      <c r="CV32" s="26"/>
      <c r="CW32" s="27"/>
      <c r="CX32" s="28" t="e">
        <f>SUM(CV32/$C$32)*100000</f>
        <v>#DIV/0!</v>
      </c>
      <c r="CY32" s="30" t="e">
        <f t="shared" si="18"/>
        <v>#DIV/0!</v>
      </c>
      <c r="CZ32" s="26"/>
      <c r="DA32" s="27"/>
      <c r="DB32" s="28" t="e">
        <f>SUM(CZ32/$C$32)*100000</f>
        <v>#DIV/0!</v>
      </c>
      <c r="DC32" s="30" t="e">
        <f t="shared" si="19"/>
        <v>#DIV/0!</v>
      </c>
      <c r="DD32" s="26"/>
      <c r="DE32" s="27"/>
      <c r="DF32" s="28" t="e">
        <f>SUM(DD32/$C$32)*100000</f>
        <v>#DIV/0!</v>
      </c>
      <c r="DG32" s="30" t="e">
        <f t="shared" si="20"/>
        <v>#DIV/0!</v>
      </c>
      <c r="DH32" s="26"/>
      <c r="DI32" s="27"/>
      <c r="DJ32" s="28" t="e">
        <f>SUM(DH32/$C$32)*100000</f>
        <v>#DIV/0!</v>
      </c>
      <c r="DK32" s="30" t="e">
        <f t="shared" si="21"/>
        <v>#DIV/0!</v>
      </c>
      <c r="DL32" s="26"/>
      <c r="DM32" s="27"/>
      <c r="DN32" s="28" t="e">
        <f>SUM(DL32/$C$32)*100000</f>
        <v>#DIV/0!</v>
      </c>
      <c r="DO32" s="30" t="e">
        <f t="shared" si="22"/>
        <v>#DIV/0!</v>
      </c>
      <c r="DP32" s="26"/>
      <c r="DQ32" s="27"/>
      <c r="DR32" s="28" t="e">
        <f>SUM(DP32/$C$32)*100000</f>
        <v>#DIV/0!</v>
      </c>
      <c r="DS32" s="30" t="e">
        <f t="shared" si="23"/>
        <v>#DIV/0!</v>
      </c>
      <c r="DT32" s="26"/>
      <c r="DU32" s="27"/>
      <c r="DV32" s="28" t="e">
        <f>SUM(DT32/$C$32)*100000</f>
        <v>#DIV/0!</v>
      </c>
      <c r="DW32" s="30" t="e">
        <f t="shared" si="24"/>
        <v>#DIV/0!</v>
      </c>
      <c r="DX32" s="26"/>
      <c r="DY32" s="27"/>
      <c r="DZ32" s="28" t="e">
        <f>SUM(DX32/$C$32)*100000</f>
        <v>#DIV/0!</v>
      </c>
      <c r="EA32" s="30" t="e">
        <f t="shared" si="25"/>
        <v>#DIV/0!</v>
      </c>
      <c r="EB32" s="26"/>
      <c r="EC32" s="27"/>
      <c r="ED32" s="28" t="e">
        <f>SUM(EB32/$C$32)*100000</f>
        <v>#DIV/0!</v>
      </c>
      <c r="EE32" s="30" t="e">
        <f t="shared" si="26"/>
        <v>#DIV/0!</v>
      </c>
      <c r="EF32" s="26"/>
      <c r="EG32" s="27"/>
      <c r="EH32" s="28" t="e">
        <f>SUM(EF32/$C$32)*100000</f>
        <v>#DIV/0!</v>
      </c>
      <c r="EI32" s="30" t="e">
        <f t="shared" si="27"/>
        <v>#DIV/0!</v>
      </c>
      <c r="EJ32" s="26"/>
      <c r="EK32" s="27"/>
      <c r="EL32" s="28" t="e">
        <f>SUM(EJ32/$C$32)*100000</f>
        <v>#DIV/0!</v>
      </c>
      <c r="EM32" s="30" t="e">
        <f t="shared" si="28"/>
        <v>#DIV/0!</v>
      </c>
      <c r="EN32" s="26"/>
      <c r="EO32" s="27"/>
      <c r="EP32" s="28" t="e">
        <f>SUM(EN32/$C$32)*100000</f>
        <v>#DIV/0!</v>
      </c>
      <c r="EQ32" s="30" t="e">
        <f t="shared" si="29"/>
        <v>#DIV/0!</v>
      </c>
      <c r="ER32" s="26"/>
      <c r="ES32" s="27"/>
      <c r="ET32" s="28" t="e">
        <f>SUM(ER32/$C$32)*100000</f>
        <v>#DIV/0!</v>
      </c>
      <c r="EU32" s="30" t="e">
        <f t="shared" si="30"/>
        <v>#DIV/0!</v>
      </c>
      <c r="EV32" s="26"/>
      <c r="EW32" s="27"/>
      <c r="EX32" s="28" t="e">
        <f>SUM(EV32/$C$32)*100000</f>
        <v>#DIV/0!</v>
      </c>
      <c r="EY32" s="30" t="e">
        <f t="shared" si="31"/>
        <v>#DIV/0!</v>
      </c>
      <c r="EZ32" s="26"/>
      <c r="FA32" s="27"/>
      <c r="FB32" s="28" t="e">
        <f>SUM(EZ32/$C$32)*100000</f>
        <v>#DIV/0!</v>
      </c>
      <c r="FC32" s="30" t="e">
        <f t="shared" si="32"/>
        <v>#DIV/0!</v>
      </c>
      <c r="FD32" s="26"/>
      <c r="FE32" s="27"/>
      <c r="FF32" s="28" t="e">
        <f>SUM(FD32/$C$32)*100000</f>
        <v>#DIV/0!</v>
      </c>
      <c r="FG32" s="30" t="e">
        <f t="shared" si="33"/>
        <v>#DIV/0!</v>
      </c>
      <c r="FH32" s="26"/>
      <c r="FI32" s="27"/>
      <c r="FJ32" s="28" t="e">
        <f>SUM(FH32/$C$32)*100000</f>
        <v>#DIV/0!</v>
      </c>
      <c r="FK32" s="30" t="e">
        <f t="shared" si="34"/>
        <v>#DIV/0!</v>
      </c>
      <c r="FL32" s="26"/>
      <c r="FM32" s="27"/>
      <c r="FN32" s="28" t="e">
        <f>SUM(FL32/$C$32)*100000</f>
        <v>#DIV/0!</v>
      </c>
      <c r="FO32" s="30" t="e">
        <f t="shared" si="35"/>
        <v>#DIV/0!</v>
      </c>
      <c r="FP32" s="26"/>
      <c r="FQ32" s="27"/>
      <c r="FR32" s="28" t="e">
        <f>SUM(FP32/$C$32)*100000</f>
        <v>#DIV/0!</v>
      </c>
      <c r="FS32" s="30" t="e">
        <f t="shared" si="36"/>
        <v>#DIV/0!</v>
      </c>
      <c r="FT32" s="26"/>
      <c r="FU32" s="27"/>
      <c r="FV32" s="28" t="e">
        <f>SUM(FT32/$C$32)*100000</f>
        <v>#DIV/0!</v>
      </c>
      <c r="FW32" s="30" t="e">
        <f t="shared" si="37"/>
        <v>#DIV/0!</v>
      </c>
      <c r="FX32" s="26"/>
      <c r="FY32" s="27"/>
      <c r="FZ32" s="28" t="e">
        <f>SUM(FX32/$C$32)*100000</f>
        <v>#DIV/0!</v>
      </c>
      <c r="GA32" s="30" t="e">
        <f t="shared" si="38"/>
        <v>#DIV/0!</v>
      </c>
      <c r="GB32" s="26"/>
      <c r="GC32" s="27"/>
      <c r="GD32" s="28" t="e">
        <f>SUM(GB32/$C$32)*100000</f>
        <v>#DIV/0!</v>
      </c>
      <c r="GE32" s="30" t="e">
        <f t="shared" si="39"/>
        <v>#DIV/0!</v>
      </c>
      <c r="GF32" s="26"/>
      <c r="GG32" s="27"/>
      <c r="GH32" s="28" t="e">
        <f>SUM(GF32/$C$32)*100000</f>
        <v>#DIV/0!</v>
      </c>
      <c r="GI32" s="30" t="e">
        <f t="shared" si="40"/>
        <v>#DIV/0!</v>
      </c>
      <c r="GJ32" s="26"/>
      <c r="GK32" s="27"/>
      <c r="GL32" s="28" t="e">
        <f>SUM(GJ32/$C$32)*100000</f>
        <v>#DIV/0!</v>
      </c>
      <c r="GM32" s="30" t="e">
        <f t="shared" si="41"/>
        <v>#DIV/0!</v>
      </c>
      <c r="GN32" s="26"/>
      <c r="GO32" s="27"/>
      <c r="GP32" s="28" t="e">
        <f>SUM(GN32/$C$32)*100000</f>
        <v>#DIV/0!</v>
      </c>
      <c r="GQ32" s="30" t="e">
        <f t="shared" si="42"/>
        <v>#DIV/0!</v>
      </c>
      <c r="GR32" s="26"/>
      <c r="GS32" s="27"/>
      <c r="GT32" s="28" t="e">
        <f>SUM(GR32/$C$32)*100000</f>
        <v>#DIV/0!</v>
      </c>
      <c r="GU32" s="30" t="e">
        <f t="shared" si="43"/>
        <v>#DIV/0!</v>
      </c>
      <c r="GV32" s="26"/>
      <c r="GW32" s="27"/>
      <c r="GX32" s="28" t="e">
        <f>SUM(GV32/$C$32)*100000</f>
        <v>#DIV/0!</v>
      </c>
      <c r="GY32" s="30" t="e">
        <f t="shared" si="44"/>
        <v>#DIV/0!</v>
      </c>
      <c r="GZ32" s="26"/>
      <c r="HA32" s="27"/>
      <c r="HB32" s="28" t="e">
        <f>SUM(GZ32/$C$32)*100000</f>
        <v>#DIV/0!</v>
      </c>
      <c r="HC32" s="30" t="e">
        <f t="shared" si="45"/>
        <v>#DIV/0!</v>
      </c>
      <c r="HD32" s="31">
        <f t="shared" si="60"/>
        <v>0</v>
      </c>
      <c r="HE32" s="31">
        <f t="shared" si="58"/>
        <v>0</v>
      </c>
      <c r="HF32" s="28" t="e">
        <f t="shared" si="46"/>
        <v>#DIV/0!</v>
      </c>
      <c r="HG32" s="29" t="e">
        <f t="shared" si="59"/>
        <v>#DIV/0!</v>
      </c>
    </row>
    <row r="33" spans="1:215" s="216" customFormat="1" ht="25" customHeight="1">
      <c r="A33" s="23"/>
      <c r="B33" s="24"/>
      <c r="C33" s="25"/>
      <c r="D33" s="26"/>
      <c r="E33" s="27"/>
      <c r="F33" s="28" t="e">
        <f t="shared" si="47"/>
        <v>#DIV/0!</v>
      </c>
      <c r="G33" s="29" t="e">
        <f t="shared" si="48"/>
        <v>#DIV/0!</v>
      </c>
      <c r="H33" s="26"/>
      <c r="I33" s="27"/>
      <c r="J33" s="28" t="e">
        <f t="shared" si="49"/>
        <v>#DIV/0!</v>
      </c>
      <c r="K33" s="29" t="e">
        <f t="shared" si="50"/>
        <v>#DIV/0!</v>
      </c>
      <c r="L33" s="26"/>
      <c r="M33" s="27"/>
      <c r="N33" s="28" t="e">
        <f t="shared" si="51"/>
        <v>#DIV/0!</v>
      </c>
      <c r="O33" s="29" t="e">
        <f t="shared" si="52"/>
        <v>#DIV/0!</v>
      </c>
      <c r="P33" s="26"/>
      <c r="Q33" s="27"/>
      <c r="R33" s="28" t="e">
        <f t="shared" si="53"/>
        <v>#DIV/0!</v>
      </c>
      <c r="S33" s="29" t="e">
        <f t="shared" si="54"/>
        <v>#DIV/0!</v>
      </c>
      <c r="T33" s="26"/>
      <c r="U33" s="27"/>
      <c r="V33" s="28" t="e">
        <f t="shared" si="55"/>
        <v>#DIV/0!</v>
      </c>
      <c r="W33" s="30" t="e">
        <f t="shared" si="56"/>
        <v>#DIV/0!</v>
      </c>
      <c r="X33" s="26"/>
      <c r="Y33" s="27"/>
      <c r="Z33" s="28" t="e">
        <f>SUM(X33/$C$33)*100000</f>
        <v>#DIV/0!</v>
      </c>
      <c r="AA33" s="30" t="e">
        <f t="shared" si="57"/>
        <v>#DIV/0!</v>
      </c>
      <c r="AB33" s="26"/>
      <c r="AC33" s="27"/>
      <c r="AD33" s="28" t="e">
        <f>SUM(AB33/$C$33)*100000</f>
        <v>#DIV/0!</v>
      </c>
      <c r="AE33" s="30" t="e">
        <f t="shared" si="73"/>
        <v>#DIV/0!</v>
      </c>
      <c r="AF33" s="26"/>
      <c r="AG33" s="27"/>
      <c r="AH33" s="28" t="e">
        <f>SUM(AF33/$C$33)*100000</f>
        <v>#DIV/0!</v>
      </c>
      <c r="AI33" s="30" t="e">
        <f t="shared" si="1"/>
        <v>#DIV/0!</v>
      </c>
      <c r="AJ33" s="26"/>
      <c r="AK33" s="27"/>
      <c r="AL33" s="28" t="e">
        <f>SUM(AJ33/$C$33)*100000</f>
        <v>#DIV/0!</v>
      </c>
      <c r="AM33" s="30" t="e">
        <f t="shared" si="2"/>
        <v>#DIV/0!</v>
      </c>
      <c r="AN33" s="26"/>
      <c r="AO33" s="27"/>
      <c r="AP33" s="28" t="e">
        <f>SUM(AN33/$C$33)*100000</f>
        <v>#DIV/0!</v>
      </c>
      <c r="AQ33" s="30" t="e">
        <f t="shared" si="3"/>
        <v>#DIV/0!</v>
      </c>
      <c r="AR33" s="26"/>
      <c r="AS33" s="27"/>
      <c r="AT33" s="28" t="e">
        <f>SUM(AR33/$C$33)*100000</f>
        <v>#DIV/0!</v>
      </c>
      <c r="AU33" s="30" t="e">
        <f t="shared" si="4"/>
        <v>#DIV/0!</v>
      </c>
      <c r="AV33" s="26"/>
      <c r="AW33" s="27"/>
      <c r="AX33" s="28" t="e">
        <f>SUM(AV33/$C$33)*100000</f>
        <v>#DIV/0!</v>
      </c>
      <c r="AY33" s="30" t="e">
        <f t="shared" si="5"/>
        <v>#DIV/0!</v>
      </c>
      <c r="AZ33" s="26"/>
      <c r="BA33" s="27"/>
      <c r="BB33" s="28" t="e">
        <f>SUM(AZ33/$C$33)*100000</f>
        <v>#DIV/0!</v>
      </c>
      <c r="BC33" s="30" t="e">
        <f t="shared" si="6"/>
        <v>#DIV/0!</v>
      </c>
      <c r="BD33" s="26"/>
      <c r="BE33" s="27"/>
      <c r="BF33" s="28" t="e">
        <f>SUM(BD33/$C$33)*100000</f>
        <v>#DIV/0!</v>
      </c>
      <c r="BG33" s="30" t="e">
        <f t="shared" si="7"/>
        <v>#DIV/0!</v>
      </c>
      <c r="BH33" s="26"/>
      <c r="BI33" s="27"/>
      <c r="BJ33" s="28" t="e">
        <f>SUM(BH33/$C$33)*100000</f>
        <v>#DIV/0!</v>
      </c>
      <c r="BK33" s="30" t="e">
        <f t="shared" si="8"/>
        <v>#DIV/0!</v>
      </c>
      <c r="BL33" s="26"/>
      <c r="BM33" s="27"/>
      <c r="BN33" s="28" t="e">
        <f>SUM(BL33/$C$33)*100000</f>
        <v>#DIV/0!</v>
      </c>
      <c r="BO33" s="30" t="e">
        <f t="shared" si="9"/>
        <v>#DIV/0!</v>
      </c>
      <c r="BP33" s="26"/>
      <c r="BQ33" s="27"/>
      <c r="BR33" s="28" t="e">
        <f>SUM(BP33/$C$33)*100000</f>
        <v>#DIV/0!</v>
      </c>
      <c r="BS33" s="30" t="e">
        <f t="shared" si="10"/>
        <v>#DIV/0!</v>
      </c>
      <c r="BT33" s="26"/>
      <c r="BU33" s="27"/>
      <c r="BV33" s="28" t="e">
        <f>SUM(BT33/$C$33)*100000</f>
        <v>#DIV/0!</v>
      </c>
      <c r="BW33" s="30" t="e">
        <f t="shared" si="11"/>
        <v>#DIV/0!</v>
      </c>
      <c r="BX33" s="26"/>
      <c r="BY33" s="27"/>
      <c r="BZ33" s="28" t="e">
        <f>SUM(BX33/$C$33)*100000</f>
        <v>#DIV/0!</v>
      </c>
      <c r="CA33" s="30" t="e">
        <f t="shared" si="12"/>
        <v>#DIV/0!</v>
      </c>
      <c r="CB33" s="26"/>
      <c r="CC33" s="27"/>
      <c r="CD33" s="28" t="e">
        <f>SUM(CB33/$C$33)*100000</f>
        <v>#DIV/0!</v>
      </c>
      <c r="CE33" s="30" t="e">
        <f t="shared" si="13"/>
        <v>#DIV/0!</v>
      </c>
      <c r="CF33" s="26"/>
      <c r="CG33" s="27"/>
      <c r="CH33" s="28" t="e">
        <f>SUM(CF33/$C$33)*100000</f>
        <v>#DIV/0!</v>
      </c>
      <c r="CI33" s="30" t="e">
        <f t="shared" si="14"/>
        <v>#DIV/0!</v>
      </c>
      <c r="CJ33" s="26"/>
      <c r="CK33" s="27"/>
      <c r="CL33" s="28" t="e">
        <f>SUM(CJ33/$C$33)*100000</f>
        <v>#DIV/0!</v>
      </c>
      <c r="CM33" s="30" t="e">
        <f t="shared" si="15"/>
        <v>#DIV/0!</v>
      </c>
      <c r="CN33" s="26"/>
      <c r="CO33" s="27"/>
      <c r="CP33" s="28" t="e">
        <f>SUM(CN33/$C$33)*100000</f>
        <v>#DIV/0!</v>
      </c>
      <c r="CQ33" s="30" t="e">
        <f t="shared" si="16"/>
        <v>#DIV/0!</v>
      </c>
      <c r="CR33" s="26"/>
      <c r="CS33" s="27"/>
      <c r="CT33" s="28" t="e">
        <f>SUM(CR33/$C$33)*100000</f>
        <v>#DIV/0!</v>
      </c>
      <c r="CU33" s="30" t="e">
        <f t="shared" si="17"/>
        <v>#DIV/0!</v>
      </c>
      <c r="CV33" s="26"/>
      <c r="CW33" s="27"/>
      <c r="CX33" s="28" t="e">
        <f>SUM(CV33/$C$33)*100000</f>
        <v>#DIV/0!</v>
      </c>
      <c r="CY33" s="30" t="e">
        <f t="shared" si="18"/>
        <v>#DIV/0!</v>
      </c>
      <c r="CZ33" s="26"/>
      <c r="DA33" s="27"/>
      <c r="DB33" s="28" t="e">
        <f>SUM(CZ33/$C$33)*100000</f>
        <v>#DIV/0!</v>
      </c>
      <c r="DC33" s="30" t="e">
        <f t="shared" si="19"/>
        <v>#DIV/0!</v>
      </c>
      <c r="DD33" s="26"/>
      <c r="DE33" s="27"/>
      <c r="DF33" s="28" t="e">
        <f>SUM(DD33/$C$33)*100000</f>
        <v>#DIV/0!</v>
      </c>
      <c r="DG33" s="30" t="e">
        <f t="shared" si="20"/>
        <v>#DIV/0!</v>
      </c>
      <c r="DH33" s="26"/>
      <c r="DI33" s="27"/>
      <c r="DJ33" s="28" t="e">
        <f>SUM(DH33/$C$33)*100000</f>
        <v>#DIV/0!</v>
      </c>
      <c r="DK33" s="30" t="e">
        <f t="shared" si="21"/>
        <v>#DIV/0!</v>
      </c>
      <c r="DL33" s="26"/>
      <c r="DM33" s="27"/>
      <c r="DN33" s="28" t="e">
        <f>SUM(DL33/$C$33)*100000</f>
        <v>#DIV/0!</v>
      </c>
      <c r="DO33" s="30" t="e">
        <f t="shared" si="22"/>
        <v>#DIV/0!</v>
      </c>
      <c r="DP33" s="26"/>
      <c r="DQ33" s="27"/>
      <c r="DR33" s="28" t="e">
        <f>SUM(DP33/$C$33)*100000</f>
        <v>#DIV/0!</v>
      </c>
      <c r="DS33" s="30" t="e">
        <f t="shared" si="23"/>
        <v>#DIV/0!</v>
      </c>
      <c r="DT33" s="26"/>
      <c r="DU33" s="27"/>
      <c r="DV33" s="28" t="e">
        <f>SUM(DT33/$C$33)*100000</f>
        <v>#DIV/0!</v>
      </c>
      <c r="DW33" s="30" t="e">
        <f t="shared" si="24"/>
        <v>#DIV/0!</v>
      </c>
      <c r="DX33" s="26"/>
      <c r="DY33" s="27"/>
      <c r="DZ33" s="28" t="e">
        <f>SUM(DX33/$C$33)*100000</f>
        <v>#DIV/0!</v>
      </c>
      <c r="EA33" s="30" t="e">
        <f t="shared" si="25"/>
        <v>#DIV/0!</v>
      </c>
      <c r="EB33" s="26"/>
      <c r="EC33" s="27"/>
      <c r="ED33" s="28" t="e">
        <f>SUM(EB33/$C$33)*100000</f>
        <v>#DIV/0!</v>
      </c>
      <c r="EE33" s="30" t="e">
        <f t="shared" si="26"/>
        <v>#DIV/0!</v>
      </c>
      <c r="EF33" s="26"/>
      <c r="EG33" s="27"/>
      <c r="EH33" s="28" t="e">
        <f>SUM(EF33/$C$33)*100000</f>
        <v>#DIV/0!</v>
      </c>
      <c r="EI33" s="30" t="e">
        <f t="shared" si="27"/>
        <v>#DIV/0!</v>
      </c>
      <c r="EJ33" s="26"/>
      <c r="EK33" s="27"/>
      <c r="EL33" s="28" t="e">
        <f>SUM(EJ33/$C$33)*100000</f>
        <v>#DIV/0!</v>
      </c>
      <c r="EM33" s="30" t="e">
        <f t="shared" si="28"/>
        <v>#DIV/0!</v>
      </c>
      <c r="EN33" s="26"/>
      <c r="EO33" s="27"/>
      <c r="EP33" s="28" t="e">
        <f>SUM(EN33/$C$33)*100000</f>
        <v>#DIV/0!</v>
      </c>
      <c r="EQ33" s="30" t="e">
        <f t="shared" si="29"/>
        <v>#DIV/0!</v>
      </c>
      <c r="ER33" s="26"/>
      <c r="ES33" s="27"/>
      <c r="ET33" s="28" t="e">
        <f>SUM(ER33/$C$33)*100000</f>
        <v>#DIV/0!</v>
      </c>
      <c r="EU33" s="30" t="e">
        <f t="shared" si="30"/>
        <v>#DIV/0!</v>
      </c>
      <c r="EV33" s="26"/>
      <c r="EW33" s="27"/>
      <c r="EX33" s="28" t="e">
        <f>SUM(EV33/$C$33)*100000</f>
        <v>#DIV/0!</v>
      </c>
      <c r="EY33" s="30" t="e">
        <f t="shared" si="31"/>
        <v>#DIV/0!</v>
      </c>
      <c r="EZ33" s="26"/>
      <c r="FA33" s="27"/>
      <c r="FB33" s="28" t="e">
        <f>SUM(EZ33/$C$33)*100000</f>
        <v>#DIV/0!</v>
      </c>
      <c r="FC33" s="30" t="e">
        <f t="shared" si="32"/>
        <v>#DIV/0!</v>
      </c>
      <c r="FD33" s="26"/>
      <c r="FE33" s="27"/>
      <c r="FF33" s="28" t="e">
        <f>SUM(FD33/$C$33)*100000</f>
        <v>#DIV/0!</v>
      </c>
      <c r="FG33" s="30" t="e">
        <f t="shared" si="33"/>
        <v>#DIV/0!</v>
      </c>
      <c r="FH33" s="26"/>
      <c r="FI33" s="27"/>
      <c r="FJ33" s="28" t="e">
        <f>SUM(FH33/$C$33)*100000</f>
        <v>#DIV/0!</v>
      </c>
      <c r="FK33" s="30" t="e">
        <f t="shared" si="34"/>
        <v>#DIV/0!</v>
      </c>
      <c r="FL33" s="26"/>
      <c r="FM33" s="27"/>
      <c r="FN33" s="28" t="e">
        <f>SUM(FL33/$C$33)*100000</f>
        <v>#DIV/0!</v>
      </c>
      <c r="FO33" s="30" t="e">
        <f t="shared" si="35"/>
        <v>#DIV/0!</v>
      </c>
      <c r="FP33" s="26"/>
      <c r="FQ33" s="27"/>
      <c r="FR33" s="28" t="e">
        <f>SUM(FP33/$C$33)*100000</f>
        <v>#DIV/0!</v>
      </c>
      <c r="FS33" s="30" t="e">
        <f t="shared" si="36"/>
        <v>#DIV/0!</v>
      </c>
      <c r="FT33" s="26"/>
      <c r="FU33" s="27"/>
      <c r="FV33" s="28" t="e">
        <f>SUM(FT33/$C$33)*100000</f>
        <v>#DIV/0!</v>
      </c>
      <c r="FW33" s="30" t="e">
        <f t="shared" si="37"/>
        <v>#DIV/0!</v>
      </c>
      <c r="FX33" s="26"/>
      <c r="FY33" s="27"/>
      <c r="FZ33" s="28" t="e">
        <f>SUM(FX33/$C$33)*100000</f>
        <v>#DIV/0!</v>
      </c>
      <c r="GA33" s="30" t="e">
        <f t="shared" si="38"/>
        <v>#DIV/0!</v>
      </c>
      <c r="GB33" s="26"/>
      <c r="GC33" s="27"/>
      <c r="GD33" s="28" t="e">
        <f>SUM(GB33/$C$33)*100000</f>
        <v>#DIV/0!</v>
      </c>
      <c r="GE33" s="30" t="e">
        <f t="shared" si="39"/>
        <v>#DIV/0!</v>
      </c>
      <c r="GF33" s="26"/>
      <c r="GG33" s="27"/>
      <c r="GH33" s="28" t="e">
        <f>SUM(GF33/$C$33)*100000</f>
        <v>#DIV/0!</v>
      </c>
      <c r="GI33" s="30" t="e">
        <f t="shared" si="40"/>
        <v>#DIV/0!</v>
      </c>
      <c r="GJ33" s="26"/>
      <c r="GK33" s="27"/>
      <c r="GL33" s="28" t="e">
        <f>SUM(GJ33/$C$33)*100000</f>
        <v>#DIV/0!</v>
      </c>
      <c r="GM33" s="30" t="e">
        <f t="shared" si="41"/>
        <v>#DIV/0!</v>
      </c>
      <c r="GN33" s="26"/>
      <c r="GO33" s="27"/>
      <c r="GP33" s="28" t="e">
        <f>SUM(GN33/$C$33)*100000</f>
        <v>#DIV/0!</v>
      </c>
      <c r="GQ33" s="30" t="e">
        <f t="shared" si="42"/>
        <v>#DIV/0!</v>
      </c>
      <c r="GR33" s="26"/>
      <c r="GS33" s="27"/>
      <c r="GT33" s="28" t="e">
        <f>SUM(GR33/$C$33)*100000</f>
        <v>#DIV/0!</v>
      </c>
      <c r="GU33" s="30" t="e">
        <f t="shared" si="43"/>
        <v>#DIV/0!</v>
      </c>
      <c r="GV33" s="26"/>
      <c r="GW33" s="27"/>
      <c r="GX33" s="28" t="e">
        <f>SUM(GV33/$C$33)*100000</f>
        <v>#DIV/0!</v>
      </c>
      <c r="GY33" s="30" t="e">
        <f t="shared" si="44"/>
        <v>#DIV/0!</v>
      </c>
      <c r="GZ33" s="26"/>
      <c r="HA33" s="27"/>
      <c r="HB33" s="28" t="e">
        <f>SUM(GZ33/$C$33)*100000</f>
        <v>#DIV/0!</v>
      </c>
      <c r="HC33" s="30" t="e">
        <f t="shared" si="45"/>
        <v>#DIV/0!</v>
      </c>
      <c r="HD33" s="31">
        <f t="shared" si="60"/>
        <v>0</v>
      </c>
      <c r="HE33" s="31">
        <f t="shared" si="58"/>
        <v>0</v>
      </c>
      <c r="HF33" s="28" t="e">
        <f t="shared" si="46"/>
        <v>#DIV/0!</v>
      </c>
      <c r="HG33" s="29" t="e">
        <f t="shared" si="59"/>
        <v>#DIV/0!</v>
      </c>
    </row>
    <row r="34" spans="1:215" s="216" customFormat="1" ht="25" customHeight="1">
      <c r="A34" s="23"/>
      <c r="B34" s="24"/>
      <c r="C34" s="25"/>
      <c r="D34" s="26"/>
      <c r="E34" s="27"/>
      <c r="F34" s="28" t="e">
        <f t="shared" si="47"/>
        <v>#DIV/0!</v>
      </c>
      <c r="G34" s="29" t="e">
        <f t="shared" si="48"/>
        <v>#DIV/0!</v>
      </c>
      <c r="H34" s="26"/>
      <c r="I34" s="27"/>
      <c r="J34" s="28" t="e">
        <f t="shared" si="49"/>
        <v>#DIV/0!</v>
      </c>
      <c r="K34" s="29" t="e">
        <f t="shared" si="50"/>
        <v>#DIV/0!</v>
      </c>
      <c r="L34" s="26"/>
      <c r="M34" s="27"/>
      <c r="N34" s="28" t="e">
        <f t="shared" si="51"/>
        <v>#DIV/0!</v>
      </c>
      <c r="O34" s="29" t="e">
        <f t="shared" si="52"/>
        <v>#DIV/0!</v>
      </c>
      <c r="P34" s="26"/>
      <c r="Q34" s="27"/>
      <c r="R34" s="28" t="e">
        <f t="shared" si="53"/>
        <v>#DIV/0!</v>
      </c>
      <c r="S34" s="29" t="e">
        <f t="shared" si="54"/>
        <v>#DIV/0!</v>
      </c>
      <c r="T34" s="26"/>
      <c r="U34" s="27"/>
      <c r="V34" s="28" t="e">
        <f t="shared" si="55"/>
        <v>#DIV/0!</v>
      </c>
      <c r="W34" s="30" t="e">
        <f t="shared" si="56"/>
        <v>#DIV/0!</v>
      </c>
      <c r="X34" s="26"/>
      <c r="Y34" s="27"/>
      <c r="Z34" s="28" t="e">
        <f>SUM(X34/$C$34)*100000</f>
        <v>#DIV/0!</v>
      </c>
      <c r="AA34" s="30" t="e">
        <f t="shared" si="57"/>
        <v>#DIV/0!</v>
      </c>
      <c r="AB34" s="26"/>
      <c r="AC34" s="27"/>
      <c r="AD34" s="28" t="e">
        <f>SUM(AB34/$C$34)*100000</f>
        <v>#DIV/0!</v>
      </c>
      <c r="AE34" s="30" t="e">
        <f t="shared" si="73"/>
        <v>#DIV/0!</v>
      </c>
      <c r="AF34" s="26"/>
      <c r="AG34" s="27"/>
      <c r="AH34" s="28" t="e">
        <f>SUM(AF34/$C$34)*100000</f>
        <v>#DIV/0!</v>
      </c>
      <c r="AI34" s="30" t="e">
        <f t="shared" si="1"/>
        <v>#DIV/0!</v>
      </c>
      <c r="AJ34" s="26"/>
      <c r="AK34" s="27"/>
      <c r="AL34" s="28" t="e">
        <f>SUM(AJ34/$C$34)*100000</f>
        <v>#DIV/0!</v>
      </c>
      <c r="AM34" s="30" t="e">
        <f t="shared" si="2"/>
        <v>#DIV/0!</v>
      </c>
      <c r="AN34" s="26"/>
      <c r="AO34" s="27"/>
      <c r="AP34" s="28" t="e">
        <f>SUM(AN34/$C$34)*100000</f>
        <v>#DIV/0!</v>
      </c>
      <c r="AQ34" s="30" t="e">
        <f t="shared" si="3"/>
        <v>#DIV/0!</v>
      </c>
      <c r="AR34" s="26"/>
      <c r="AS34" s="27"/>
      <c r="AT34" s="28" t="e">
        <f>SUM(AR34/$C$34)*100000</f>
        <v>#DIV/0!</v>
      </c>
      <c r="AU34" s="30" t="e">
        <f t="shared" si="4"/>
        <v>#DIV/0!</v>
      </c>
      <c r="AV34" s="26"/>
      <c r="AW34" s="27"/>
      <c r="AX34" s="28" t="e">
        <f>SUM(AV34/$C$34)*100000</f>
        <v>#DIV/0!</v>
      </c>
      <c r="AY34" s="30" t="e">
        <f t="shared" si="5"/>
        <v>#DIV/0!</v>
      </c>
      <c r="AZ34" s="26"/>
      <c r="BA34" s="27"/>
      <c r="BB34" s="28" t="e">
        <f>SUM(AZ34/$C$34)*100000</f>
        <v>#DIV/0!</v>
      </c>
      <c r="BC34" s="30" t="e">
        <f t="shared" si="6"/>
        <v>#DIV/0!</v>
      </c>
      <c r="BD34" s="26"/>
      <c r="BE34" s="27"/>
      <c r="BF34" s="28" t="e">
        <f>SUM(BD34/$C$34)*100000</f>
        <v>#DIV/0!</v>
      </c>
      <c r="BG34" s="30" t="e">
        <f t="shared" si="7"/>
        <v>#DIV/0!</v>
      </c>
      <c r="BH34" s="26"/>
      <c r="BI34" s="27"/>
      <c r="BJ34" s="28" t="e">
        <f>SUM(BH34/$C$34)*100000</f>
        <v>#DIV/0!</v>
      </c>
      <c r="BK34" s="30" t="e">
        <f t="shared" si="8"/>
        <v>#DIV/0!</v>
      </c>
      <c r="BL34" s="26"/>
      <c r="BM34" s="27"/>
      <c r="BN34" s="28" t="e">
        <f>SUM(BL34/$C$34)*100000</f>
        <v>#DIV/0!</v>
      </c>
      <c r="BO34" s="30" t="e">
        <f t="shared" si="9"/>
        <v>#DIV/0!</v>
      </c>
      <c r="BP34" s="26"/>
      <c r="BQ34" s="27"/>
      <c r="BR34" s="28" t="e">
        <f>SUM(BP34/$C$34)*100000</f>
        <v>#DIV/0!</v>
      </c>
      <c r="BS34" s="30" t="e">
        <f t="shared" si="10"/>
        <v>#DIV/0!</v>
      </c>
      <c r="BT34" s="26"/>
      <c r="BU34" s="27"/>
      <c r="BV34" s="28" t="e">
        <f>SUM(BT34/$C$34)*100000</f>
        <v>#DIV/0!</v>
      </c>
      <c r="BW34" s="30" t="e">
        <f t="shared" si="11"/>
        <v>#DIV/0!</v>
      </c>
      <c r="BX34" s="26"/>
      <c r="BY34" s="27"/>
      <c r="BZ34" s="28" t="e">
        <f>SUM(BX34/$C$34)*100000</f>
        <v>#DIV/0!</v>
      </c>
      <c r="CA34" s="30" t="e">
        <f t="shared" si="12"/>
        <v>#DIV/0!</v>
      </c>
      <c r="CB34" s="26"/>
      <c r="CC34" s="27"/>
      <c r="CD34" s="28" t="e">
        <f>SUM(CB34/$C$34)*100000</f>
        <v>#DIV/0!</v>
      </c>
      <c r="CE34" s="30" t="e">
        <f t="shared" si="13"/>
        <v>#DIV/0!</v>
      </c>
      <c r="CF34" s="26"/>
      <c r="CG34" s="27"/>
      <c r="CH34" s="28" t="e">
        <f>SUM(CF34/$C$34)*100000</f>
        <v>#DIV/0!</v>
      </c>
      <c r="CI34" s="30" t="e">
        <f t="shared" si="14"/>
        <v>#DIV/0!</v>
      </c>
      <c r="CJ34" s="26"/>
      <c r="CK34" s="27"/>
      <c r="CL34" s="28" t="e">
        <f>SUM(CJ34/$C$34)*100000</f>
        <v>#DIV/0!</v>
      </c>
      <c r="CM34" s="30" t="e">
        <f t="shared" si="15"/>
        <v>#DIV/0!</v>
      </c>
      <c r="CN34" s="26"/>
      <c r="CO34" s="27"/>
      <c r="CP34" s="28" t="e">
        <f>SUM(CN34/$C$34)*100000</f>
        <v>#DIV/0!</v>
      </c>
      <c r="CQ34" s="30" t="e">
        <f t="shared" si="16"/>
        <v>#DIV/0!</v>
      </c>
      <c r="CR34" s="26"/>
      <c r="CS34" s="27"/>
      <c r="CT34" s="28" t="e">
        <f>SUM(CR34/$C$34)*100000</f>
        <v>#DIV/0!</v>
      </c>
      <c r="CU34" s="30" t="e">
        <f t="shared" si="17"/>
        <v>#DIV/0!</v>
      </c>
      <c r="CV34" s="26"/>
      <c r="CW34" s="27"/>
      <c r="CX34" s="28" t="e">
        <f>SUM(CV34/$C$34)*100000</f>
        <v>#DIV/0!</v>
      </c>
      <c r="CY34" s="30" t="e">
        <f t="shared" si="18"/>
        <v>#DIV/0!</v>
      </c>
      <c r="CZ34" s="26"/>
      <c r="DA34" s="27"/>
      <c r="DB34" s="28" t="e">
        <f>SUM(CZ34/$C$34)*100000</f>
        <v>#DIV/0!</v>
      </c>
      <c r="DC34" s="30" t="e">
        <f t="shared" si="19"/>
        <v>#DIV/0!</v>
      </c>
      <c r="DD34" s="26"/>
      <c r="DE34" s="27"/>
      <c r="DF34" s="28" t="e">
        <f>SUM(DD34/$C$34)*100000</f>
        <v>#DIV/0!</v>
      </c>
      <c r="DG34" s="30" t="e">
        <f t="shared" si="20"/>
        <v>#DIV/0!</v>
      </c>
      <c r="DH34" s="26"/>
      <c r="DI34" s="27"/>
      <c r="DJ34" s="28" t="e">
        <f>SUM(DH34/$C$34)*100000</f>
        <v>#DIV/0!</v>
      </c>
      <c r="DK34" s="30" t="e">
        <f t="shared" si="21"/>
        <v>#DIV/0!</v>
      </c>
      <c r="DL34" s="26"/>
      <c r="DM34" s="27"/>
      <c r="DN34" s="28" t="e">
        <f>SUM(DL34/$C$34)*100000</f>
        <v>#DIV/0!</v>
      </c>
      <c r="DO34" s="30" t="e">
        <f t="shared" si="22"/>
        <v>#DIV/0!</v>
      </c>
      <c r="DP34" s="26"/>
      <c r="DQ34" s="27"/>
      <c r="DR34" s="28" t="e">
        <f>SUM(DP34/$C$34)*100000</f>
        <v>#DIV/0!</v>
      </c>
      <c r="DS34" s="30" t="e">
        <f t="shared" si="23"/>
        <v>#DIV/0!</v>
      </c>
      <c r="DT34" s="26"/>
      <c r="DU34" s="27"/>
      <c r="DV34" s="28" t="e">
        <f>SUM(DT34/$C$34)*100000</f>
        <v>#DIV/0!</v>
      </c>
      <c r="DW34" s="30" t="e">
        <f t="shared" si="24"/>
        <v>#DIV/0!</v>
      </c>
      <c r="DX34" s="26"/>
      <c r="DY34" s="27"/>
      <c r="DZ34" s="28" t="e">
        <f>SUM(DX34/$C$34)*100000</f>
        <v>#DIV/0!</v>
      </c>
      <c r="EA34" s="30" t="e">
        <f t="shared" si="25"/>
        <v>#DIV/0!</v>
      </c>
      <c r="EB34" s="26"/>
      <c r="EC34" s="27"/>
      <c r="ED34" s="28" t="e">
        <f>SUM(EB34/$C$34)*100000</f>
        <v>#DIV/0!</v>
      </c>
      <c r="EE34" s="30" t="e">
        <f t="shared" si="26"/>
        <v>#DIV/0!</v>
      </c>
      <c r="EF34" s="26"/>
      <c r="EG34" s="27"/>
      <c r="EH34" s="28" t="e">
        <f>SUM(EF34/$C$34)*100000</f>
        <v>#DIV/0!</v>
      </c>
      <c r="EI34" s="30" t="e">
        <f t="shared" si="27"/>
        <v>#DIV/0!</v>
      </c>
      <c r="EJ34" s="26"/>
      <c r="EK34" s="27"/>
      <c r="EL34" s="28" t="e">
        <f>SUM(EJ34/$C$34)*100000</f>
        <v>#DIV/0!</v>
      </c>
      <c r="EM34" s="30" t="e">
        <f t="shared" si="28"/>
        <v>#DIV/0!</v>
      </c>
      <c r="EN34" s="26"/>
      <c r="EO34" s="27"/>
      <c r="EP34" s="28" t="e">
        <f>SUM(EN34/$C$34)*100000</f>
        <v>#DIV/0!</v>
      </c>
      <c r="EQ34" s="30" t="e">
        <f t="shared" si="29"/>
        <v>#DIV/0!</v>
      </c>
      <c r="ER34" s="26"/>
      <c r="ES34" s="27"/>
      <c r="ET34" s="28" t="e">
        <f>SUM(ER34/$C$34)*100000</f>
        <v>#DIV/0!</v>
      </c>
      <c r="EU34" s="30" t="e">
        <f t="shared" si="30"/>
        <v>#DIV/0!</v>
      </c>
      <c r="EV34" s="26"/>
      <c r="EW34" s="27"/>
      <c r="EX34" s="28" t="e">
        <f>SUM(EV34/$C$34)*100000</f>
        <v>#DIV/0!</v>
      </c>
      <c r="EY34" s="30" t="e">
        <f t="shared" si="31"/>
        <v>#DIV/0!</v>
      </c>
      <c r="EZ34" s="26"/>
      <c r="FA34" s="27"/>
      <c r="FB34" s="28" t="e">
        <f>SUM(EZ34/$C$34)*100000</f>
        <v>#DIV/0!</v>
      </c>
      <c r="FC34" s="30" t="e">
        <f t="shared" si="32"/>
        <v>#DIV/0!</v>
      </c>
      <c r="FD34" s="26"/>
      <c r="FE34" s="27"/>
      <c r="FF34" s="28" t="e">
        <f>SUM(FD34/$C$34)*100000</f>
        <v>#DIV/0!</v>
      </c>
      <c r="FG34" s="30" t="e">
        <f t="shared" si="33"/>
        <v>#DIV/0!</v>
      </c>
      <c r="FH34" s="26"/>
      <c r="FI34" s="27"/>
      <c r="FJ34" s="28" t="e">
        <f>SUM(FH34/$C$34)*100000</f>
        <v>#DIV/0!</v>
      </c>
      <c r="FK34" s="30" t="e">
        <f t="shared" si="34"/>
        <v>#DIV/0!</v>
      </c>
      <c r="FL34" s="26"/>
      <c r="FM34" s="27"/>
      <c r="FN34" s="28" t="e">
        <f>SUM(FL34/$C$34)*100000</f>
        <v>#DIV/0!</v>
      </c>
      <c r="FO34" s="30" t="e">
        <f t="shared" si="35"/>
        <v>#DIV/0!</v>
      </c>
      <c r="FP34" s="26"/>
      <c r="FQ34" s="27"/>
      <c r="FR34" s="28" t="e">
        <f>SUM(FP34/$C$34)*100000</f>
        <v>#DIV/0!</v>
      </c>
      <c r="FS34" s="30" t="e">
        <f t="shared" si="36"/>
        <v>#DIV/0!</v>
      </c>
      <c r="FT34" s="26"/>
      <c r="FU34" s="27"/>
      <c r="FV34" s="28" t="e">
        <f>SUM(FT34/$C$34)*100000</f>
        <v>#DIV/0!</v>
      </c>
      <c r="FW34" s="30" t="e">
        <f t="shared" si="37"/>
        <v>#DIV/0!</v>
      </c>
      <c r="FX34" s="26"/>
      <c r="FY34" s="27"/>
      <c r="FZ34" s="28" t="e">
        <f>SUM(FX34/$C$34)*100000</f>
        <v>#DIV/0!</v>
      </c>
      <c r="GA34" s="30" t="e">
        <f t="shared" si="38"/>
        <v>#DIV/0!</v>
      </c>
      <c r="GB34" s="26"/>
      <c r="GC34" s="27"/>
      <c r="GD34" s="28" t="e">
        <f>SUM(GB34/$C$34)*100000</f>
        <v>#DIV/0!</v>
      </c>
      <c r="GE34" s="30" t="e">
        <f t="shared" si="39"/>
        <v>#DIV/0!</v>
      </c>
      <c r="GF34" s="26"/>
      <c r="GG34" s="27"/>
      <c r="GH34" s="28" t="e">
        <f>SUM(GF34/$C$34)*100000</f>
        <v>#DIV/0!</v>
      </c>
      <c r="GI34" s="30" t="e">
        <f t="shared" si="40"/>
        <v>#DIV/0!</v>
      </c>
      <c r="GJ34" s="26"/>
      <c r="GK34" s="27"/>
      <c r="GL34" s="28" t="e">
        <f>SUM(GJ34/$C$34)*100000</f>
        <v>#DIV/0!</v>
      </c>
      <c r="GM34" s="30" t="e">
        <f t="shared" si="41"/>
        <v>#DIV/0!</v>
      </c>
      <c r="GN34" s="26"/>
      <c r="GO34" s="27"/>
      <c r="GP34" s="28" t="e">
        <f>SUM(GN34/$C$34)*100000</f>
        <v>#DIV/0!</v>
      </c>
      <c r="GQ34" s="30" t="e">
        <f t="shared" si="42"/>
        <v>#DIV/0!</v>
      </c>
      <c r="GR34" s="26"/>
      <c r="GS34" s="27"/>
      <c r="GT34" s="28" t="e">
        <f>SUM(GR34/$C$34)*100000</f>
        <v>#DIV/0!</v>
      </c>
      <c r="GU34" s="30" t="e">
        <f t="shared" si="43"/>
        <v>#DIV/0!</v>
      </c>
      <c r="GV34" s="26"/>
      <c r="GW34" s="27"/>
      <c r="GX34" s="28" t="e">
        <f>SUM(GV34/$C$34)*100000</f>
        <v>#DIV/0!</v>
      </c>
      <c r="GY34" s="30" t="e">
        <f t="shared" si="44"/>
        <v>#DIV/0!</v>
      </c>
      <c r="GZ34" s="26"/>
      <c r="HA34" s="27"/>
      <c r="HB34" s="28" t="e">
        <f>SUM(GZ34/$C$34)*100000</f>
        <v>#DIV/0!</v>
      </c>
      <c r="HC34" s="30" t="e">
        <f t="shared" si="45"/>
        <v>#DIV/0!</v>
      </c>
      <c r="HD34" s="31">
        <f t="shared" si="60"/>
        <v>0</v>
      </c>
      <c r="HE34" s="31">
        <f t="shared" si="58"/>
        <v>0</v>
      </c>
      <c r="HF34" s="28" t="e">
        <f t="shared" si="46"/>
        <v>#DIV/0!</v>
      </c>
      <c r="HG34" s="29" t="e">
        <f t="shared" si="59"/>
        <v>#DIV/0!</v>
      </c>
    </row>
    <row r="35" spans="1:215" s="216" customFormat="1" ht="25" customHeight="1">
      <c r="A35" s="23"/>
      <c r="B35" s="24"/>
      <c r="C35" s="25"/>
      <c r="D35" s="26"/>
      <c r="E35" s="27"/>
      <c r="F35" s="28" t="e">
        <f t="shared" si="47"/>
        <v>#DIV/0!</v>
      </c>
      <c r="G35" s="29" t="e">
        <f t="shared" si="48"/>
        <v>#DIV/0!</v>
      </c>
      <c r="H35" s="26"/>
      <c r="I35" s="27"/>
      <c r="J35" s="28" t="e">
        <f t="shared" si="49"/>
        <v>#DIV/0!</v>
      </c>
      <c r="K35" s="29" t="e">
        <f t="shared" si="50"/>
        <v>#DIV/0!</v>
      </c>
      <c r="L35" s="26"/>
      <c r="M35" s="27"/>
      <c r="N35" s="28" t="e">
        <f t="shared" si="51"/>
        <v>#DIV/0!</v>
      </c>
      <c r="O35" s="29" t="e">
        <f t="shared" si="52"/>
        <v>#DIV/0!</v>
      </c>
      <c r="P35" s="26"/>
      <c r="Q35" s="27"/>
      <c r="R35" s="28" t="e">
        <f t="shared" si="53"/>
        <v>#DIV/0!</v>
      </c>
      <c r="S35" s="29" t="e">
        <f t="shared" si="54"/>
        <v>#DIV/0!</v>
      </c>
      <c r="T35" s="26"/>
      <c r="U35" s="27"/>
      <c r="V35" s="28" t="e">
        <f t="shared" si="55"/>
        <v>#DIV/0!</v>
      </c>
      <c r="W35" s="30" t="e">
        <f t="shared" si="56"/>
        <v>#DIV/0!</v>
      </c>
      <c r="X35" s="26"/>
      <c r="Y35" s="27"/>
      <c r="Z35" s="28" t="e">
        <f>SUM(X35/$C$35)*100000</f>
        <v>#DIV/0!</v>
      </c>
      <c r="AA35" s="30" t="e">
        <f t="shared" si="57"/>
        <v>#DIV/0!</v>
      </c>
      <c r="AB35" s="26"/>
      <c r="AC35" s="27"/>
      <c r="AD35" s="28" t="e">
        <f>SUM(AB35/$C$35)*100000</f>
        <v>#DIV/0!</v>
      </c>
      <c r="AE35" s="30" t="e">
        <f t="shared" si="73"/>
        <v>#DIV/0!</v>
      </c>
      <c r="AF35" s="26"/>
      <c r="AG35" s="27"/>
      <c r="AH35" s="28" t="e">
        <f>SUM(AF35/$C$35)*100000</f>
        <v>#DIV/0!</v>
      </c>
      <c r="AI35" s="30" t="e">
        <f t="shared" si="1"/>
        <v>#DIV/0!</v>
      </c>
      <c r="AJ35" s="26"/>
      <c r="AK35" s="27"/>
      <c r="AL35" s="28" t="e">
        <f>SUM(AJ35/$C$35)*100000</f>
        <v>#DIV/0!</v>
      </c>
      <c r="AM35" s="30" t="e">
        <f t="shared" si="2"/>
        <v>#DIV/0!</v>
      </c>
      <c r="AN35" s="26"/>
      <c r="AO35" s="27"/>
      <c r="AP35" s="28" t="e">
        <f>SUM(AN35/$C$35)*100000</f>
        <v>#DIV/0!</v>
      </c>
      <c r="AQ35" s="30" t="e">
        <f t="shared" si="3"/>
        <v>#DIV/0!</v>
      </c>
      <c r="AR35" s="26"/>
      <c r="AS35" s="27"/>
      <c r="AT35" s="28" t="e">
        <f>SUM(AR35/$C$35)*100000</f>
        <v>#DIV/0!</v>
      </c>
      <c r="AU35" s="30" t="e">
        <f t="shared" si="4"/>
        <v>#DIV/0!</v>
      </c>
      <c r="AV35" s="26"/>
      <c r="AW35" s="27"/>
      <c r="AX35" s="28" t="e">
        <f>SUM(AV35/$C$35)*100000</f>
        <v>#DIV/0!</v>
      </c>
      <c r="AY35" s="30" t="e">
        <f t="shared" si="5"/>
        <v>#DIV/0!</v>
      </c>
      <c r="AZ35" s="26"/>
      <c r="BA35" s="27"/>
      <c r="BB35" s="28" t="e">
        <f>SUM(AZ35/$C$35)*100000</f>
        <v>#DIV/0!</v>
      </c>
      <c r="BC35" s="30" t="e">
        <f t="shared" si="6"/>
        <v>#DIV/0!</v>
      </c>
      <c r="BD35" s="26"/>
      <c r="BE35" s="27"/>
      <c r="BF35" s="28" t="e">
        <f>SUM(BD35/$C$35)*100000</f>
        <v>#DIV/0!</v>
      </c>
      <c r="BG35" s="30" t="e">
        <f t="shared" si="7"/>
        <v>#DIV/0!</v>
      </c>
      <c r="BH35" s="26"/>
      <c r="BI35" s="27"/>
      <c r="BJ35" s="28" t="e">
        <f>SUM(BH35/$C$35)*100000</f>
        <v>#DIV/0!</v>
      </c>
      <c r="BK35" s="30" t="e">
        <f t="shared" si="8"/>
        <v>#DIV/0!</v>
      </c>
      <c r="BL35" s="26"/>
      <c r="BM35" s="27"/>
      <c r="BN35" s="28" t="e">
        <f>SUM(BL35/$C$35)*100000</f>
        <v>#DIV/0!</v>
      </c>
      <c r="BO35" s="30" t="e">
        <f t="shared" si="9"/>
        <v>#DIV/0!</v>
      </c>
      <c r="BP35" s="26"/>
      <c r="BQ35" s="27"/>
      <c r="BR35" s="28" t="e">
        <f>SUM(BP35/$C$35)*100000</f>
        <v>#DIV/0!</v>
      </c>
      <c r="BS35" s="30" t="e">
        <f t="shared" si="10"/>
        <v>#DIV/0!</v>
      </c>
      <c r="BT35" s="26"/>
      <c r="BU35" s="27"/>
      <c r="BV35" s="28" t="e">
        <f>SUM(BT35/$C$35)*100000</f>
        <v>#DIV/0!</v>
      </c>
      <c r="BW35" s="30" t="e">
        <f t="shared" si="11"/>
        <v>#DIV/0!</v>
      </c>
      <c r="BX35" s="26"/>
      <c r="BY35" s="27"/>
      <c r="BZ35" s="28" t="e">
        <f>SUM(BX35/$C$35)*100000</f>
        <v>#DIV/0!</v>
      </c>
      <c r="CA35" s="30" t="e">
        <f t="shared" si="12"/>
        <v>#DIV/0!</v>
      </c>
      <c r="CB35" s="26"/>
      <c r="CC35" s="27"/>
      <c r="CD35" s="28" t="e">
        <f>SUM(CB35/$C$35)*100000</f>
        <v>#DIV/0!</v>
      </c>
      <c r="CE35" s="30" t="e">
        <f t="shared" si="13"/>
        <v>#DIV/0!</v>
      </c>
      <c r="CF35" s="26"/>
      <c r="CG35" s="27"/>
      <c r="CH35" s="28" t="e">
        <f>SUM(CF35/$C$35)*100000</f>
        <v>#DIV/0!</v>
      </c>
      <c r="CI35" s="30" t="e">
        <f t="shared" si="14"/>
        <v>#DIV/0!</v>
      </c>
      <c r="CJ35" s="26"/>
      <c r="CK35" s="27"/>
      <c r="CL35" s="28" t="e">
        <f>SUM(CJ35/$C$35)*100000</f>
        <v>#DIV/0!</v>
      </c>
      <c r="CM35" s="30" t="e">
        <f t="shared" si="15"/>
        <v>#DIV/0!</v>
      </c>
      <c r="CN35" s="26"/>
      <c r="CO35" s="27"/>
      <c r="CP35" s="28" t="e">
        <f>SUM(CN35/$C$35)*100000</f>
        <v>#DIV/0!</v>
      </c>
      <c r="CQ35" s="30" t="e">
        <f t="shared" si="16"/>
        <v>#DIV/0!</v>
      </c>
      <c r="CR35" s="26"/>
      <c r="CS35" s="27"/>
      <c r="CT35" s="28" t="e">
        <f>SUM(CR35/$C$35)*100000</f>
        <v>#DIV/0!</v>
      </c>
      <c r="CU35" s="30" t="e">
        <f t="shared" si="17"/>
        <v>#DIV/0!</v>
      </c>
      <c r="CV35" s="26"/>
      <c r="CW35" s="27"/>
      <c r="CX35" s="28" t="e">
        <f>SUM(CV35/$C$35)*100000</f>
        <v>#DIV/0!</v>
      </c>
      <c r="CY35" s="30" t="e">
        <f t="shared" si="18"/>
        <v>#DIV/0!</v>
      </c>
      <c r="CZ35" s="26"/>
      <c r="DA35" s="27"/>
      <c r="DB35" s="28" t="e">
        <f>SUM(CZ35/$C$35)*100000</f>
        <v>#DIV/0!</v>
      </c>
      <c r="DC35" s="30" t="e">
        <f t="shared" si="19"/>
        <v>#DIV/0!</v>
      </c>
      <c r="DD35" s="26"/>
      <c r="DE35" s="27"/>
      <c r="DF35" s="28" t="e">
        <f>SUM(DD35/$C$35)*100000</f>
        <v>#DIV/0!</v>
      </c>
      <c r="DG35" s="30" t="e">
        <f t="shared" si="20"/>
        <v>#DIV/0!</v>
      </c>
      <c r="DH35" s="26"/>
      <c r="DI35" s="27"/>
      <c r="DJ35" s="28" t="e">
        <f>SUM(DH35/$C$35)*100000</f>
        <v>#DIV/0!</v>
      </c>
      <c r="DK35" s="30" t="e">
        <f t="shared" si="21"/>
        <v>#DIV/0!</v>
      </c>
      <c r="DL35" s="26"/>
      <c r="DM35" s="27"/>
      <c r="DN35" s="28" t="e">
        <f>SUM(DL35/$C$35)*100000</f>
        <v>#DIV/0!</v>
      </c>
      <c r="DO35" s="30" t="e">
        <f t="shared" si="22"/>
        <v>#DIV/0!</v>
      </c>
      <c r="DP35" s="26"/>
      <c r="DQ35" s="27"/>
      <c r="DR35" s="28" t="e">
        <f>SUM(DP35/$C$35)*100000</f>
        <v>#DIV/0!</v>
      </c>
      <c r="DS35" s="30" t="e">
        <f t="shared" si="23"/>
        <v>#DIV/0!</v>
      </c>
      <c r="DT35" s="26"/>
      <c r="DU35" s="27"/>
      <c r="DV35" s="28" t="e">
        <f>SUM(DT35/$C$35)*100000</f>
        <v>#DIV/0!</v>
      </c>
      <c r="DW35" s="30" t="e">
        <f t="shared" si="24"/>
        <v>#DIV/0!</v>
      </c>
      <c r="DX35" s="26"/>
      <c r="DY35" s="27"/>
      <c r="DZ35" s="28" t="e">
        <f>SUM(DX35/$C$35)*100000</f>
        <v>#DIV/0!</v>
      </c>
      <c r="EA35" s="30" t="e">
        <f t="shared" si="25"/>
        <v>#DIV/0!</v>
      </c>
      <c r="EB35" s="26"/>
      <c r="EC35" s="27"/>
      <c r="ED35" s="28" t="e">
        <f>SUM(EB35/$C$35)*100000</f>
        <v>#DIV/0!</v>
      </c>
      <c r="EE35" s="30" t="e">
        <f t="shared" si="26"/>
        <v>#DIV/0!</v>
      </c>
      <c r="EF35" s="26"/>
      <c r="EG35" s="27"/>
      <c r="EH35" s="28" t="e">
        <f>SUM(EF35/$C$35)*100000</f>
        <v>#DIV/0!</v>
      </c>
      <c r="EI35" s="30" t="e">
        <f t="shared" si="27"/>
        <v>#DIV/0!</v>
      </c>
      <c r="EJ35" s="26"/>
      <c r="EK35" s="27"/>
      <c r="EL35" s="28" t="e">
        <f>SUM(EJ35/$C$35)*100000</f>
        <v>#DIV/0!</v>
      </c>
      <c r="EM35" s="30" t="e">
        <f t="shared" si="28"/>
        <v>#DIV/0!</v>
      </c>
      <c r="EN35" s="26"/>
      <c r="EO35" s="27"/>
      <c r="EP35" s="28" t="e">
        <f>SUM(EN35/$C$35)*100000</f>
        <v>#DIV/0!</v>
      </c>
      <c r="EQ35" s="30" t="e">
        <f t="shared" si="29"/>
        <v>#DIV/0!</v>
      </c>
      <c r="ER35" s="26"/>
      <c r="ES35" s="27"/>
      <c r="ET35" s="28" t="e">
        <f>SUM(ER35/$C$35)*100000</f>
        <v>#DIV/0!</v>
      </c>
      <c r="EU35" s="30" t="e">
        <f t="shared" si="30"/>
        <v>#DIV/0!</v>
      </c>
      <c r="EV35" s="26"/>
      <c r="EW35" s="27"/>
      <c r="EX35" s="28" t="e">
        <f>SUM(EV35/$C$35)*100000</f>
        <v>#DIV/0!</v>
      </c>
      <c r="EY35" s="30" t="e">
        <f t="shared" si="31"/>
        <v>#DIV/0!</v>
      </c>
      <c r="EZ35" s="26"/>
      <c r="FA35" s="27"/>
      <c r="FB35" s="28" t="e">
        <f>SUM(EZ35/$C$35)*100000</f>
        <v>#DIV/0!</v>
      </c>
      <c r="FC35" s="30" t="e">
        <f t="shared" si="32"/>
        <v>#DIV/0!</v>
      </c>
      <c r="FD35" s="26"/>
      <c r="FE35" s="27"/>
      <c r="FF35" s="28" t="e">
        <f>SUM(FD35/$C$35)*100000</f>
        <v>#DIV/0!</v>
      </c>
      <c r="FG35" s="30" t="e">
        <f t="shared" si="33"/>
        <v>#DIV/0!</v>
      </c>
      <c r="FH35" s="26"/>
      <c r="FI35" s="27"/>
      <c r="FJ35" s="28" t="e">
        <f>SUM(FH35/$C$35)*100000</f>
        <v>#DIV/0!</v>
      </c>
      <c r="FK35" s="30" t="e">
        <f t="shared" si="34"/>
        <v>#DIV/0!</v>
      </c>
      <c r="FL35" s="26"/>
      <c r="FM35" s="27"/>
      <c r="FN35" s="28" t="e">
        <f>SUM(FL35/$C$35)*100000</f>
        <v>#DIV/0!</v>
      </c>
      <c r="FO35" s="30" t="e">
        <f t="shared" si="35"/>
        <v>#DIV/0!</v>
      </c>
      <c r="FP35" s="26"/>
      <c r="FQ35" s="27"/>
      <c r="FR35" s="28" t="e">
        <f>SUM(FP35/$C$35)*100000</f>
        <v>#DIV/0!</v>
      </c>
      <c r="FS35" s="30" t="e">
        <f t="shared" si="36"/>
        <v>#DIV/0!</v>
      </c>
      <c r="FT35" s="26"/>
      <c r="FU35" s="27"/>
      <c r="FV35" s="28" t="e">
        <f>SUM(FT35/$C$35)*100000</f>
        <v>#DIV/0!</v>
      </c>
      <c r="FW35" s="30" t="e">
        <f t="shared" si="37"/>
        <v>#DIV/0!</v>
      </c>
      <c r="FX35" s="26"/>
      <c r="FY35" s="27"/>
      <c r="FZ35" s="28" t="e">
        <f>SUM(FX35/$C$35)*100000</f>
        <v>#DIV/0!</v>
      </c>
      <c r="GA35" s="30" t="e">
        <f t="shared" si="38"/>
        <v>#DIV/0!</v>
      </c>
      <c r="GB35" s="26"/>
      <c r="GC35" s="27"/>
      <c r="GD35" s="28" t="e">
        <f>SUM(GB35/$C$35)*100000</f>
        <v>#DIV/0!</v>
      </c>
      <c r="GE35" s="30" t="e">
        <f t="shared" si="39"/>
        <v>#DIV/0!</v>
      </c>
      <c r="GF35" s="26"/>
      <c r="GG35" s="27"/>
      <c r="GH35" s="28" t="e">
        <f>SUM(GF35/$C$35)*100000</f>
        <v>#DIV/0!</v>
      </c>
      <c r="GI35" s="30" t="e">
        <f t="shared" si="40"/>
        <v>#DIV/0!</v>
      </c>
      <c r="GJ35" s="26"/>
      <c r="GK35" s="27"/>
      <c r="GL35" s="28" t="e">
        <f>SUM(GJ35/$C$35)*100000</f>
        <v>#DIV/0!</v>
      </c>
      <c r="GM35" s="30" t="e">
        <f t="shared" si="41"/>
        <v>#DIV/0!</v>
      </c>
      <c r="GN35" s="26"/>
      <c r="GO35" s="27"/>
      <c r="GP35" s="28" t="e">
        <f>SUM(GN35/$C$35)*100000</f>
        <v>#DIV/0!</v>
      </c>
      <c r="GQ35" s="30" t="e">
        <f t="shared" si="42"/>
        <v>#DIV/0!</v>
      </c>
      <c r="GR35" s="26"/>
      <c r="GS35" s="27"/>
      <c r="GT35" s="28" t="e">
        <f>SUM(GR35/$C$35)*100000</f>
        <v>#DIV/0!</v>
      </c>
      <c r="GU35" s="30" t="e">
        <f t="shared" si="43"/>
        <v>#DIV/0!</v>
      </c>
      <c r="GV35" s="26"/>
      <c r="GW35" s="27"/>
      <c r="GX35" s="28" t="e">
        <f>SUM(GV35/$C$35)*100000</f>
        <v>#DIV/0!</v>
      </c>
      <c r="GY35" s="30" t="e">
        <f t="shared" si="44"/>
        <v>#DIV/0!</v>
      </c>
      <c r="GZ35" s="26"/>
      <c r="HA35" s="27"/>
      <c r="HB35" s="28" t="e">
        <f>SUM(GZ35/$C$35)*100000</f>
        <v>#DIV/0!</v>
      </c>
      <c r="HC35" s="30" t="e">
        <f t="shared" si="45"/>
        <v>#DIV/0!</v>
      </c>
      <c r="HD35" s="31">
        <f t="shared" si="60"/>
        <v>0</v>
      </c>
      <c r="HE35" s="31">
        <f t="shared" si="58"/>
        <v>0</v>
      </c>
      <c r="HF35" s="28" t="e">
        <f t="shared" si="46"/>
        <v>#DIV/0!</v>
      </c>
      <c r="HG35" s="29" t="e">
        <f t="shared" si="59"/>
        <v>#DIV/0!</v>
      </c>
    </row>
    <row r="36" spans="1:215" s="216" customFormat="1" ht="25" customHeight="1">
      <c r="A36" s="23"/>
      <c r="B36" s="24"/>
      <c r="C36" s="25"/>
      <c r="D36" s="26"/>
      <c r="E36" s="27"/>
      <c r="F36" s="28" t="e">
        <f t="shared" si="47"/>
        <v>#DIV/0!</v>
      </c>
      <c r="G36" s="29" t="e">
        <f>SUM(E36/D36)*100</f>
        <v>#DIV/0!</v>
      </c>
      <c r="H36" s="26"/>
      <c r="I36" s="27"/>
      <c r="J36" s="28" t="e">
        <f t="shared" si="49"/>
        <v>#DIV/0!</v>
      </c>
      <c r="K36" s="29" t="e">
        <f t="shared" si="50"/>
        <v>#DIV/0!</v>
      </c>
      <c r="L36" s="26"/>
      <c r="M36" s="27"/>
      <c r="N36" s="28" t="e">
        <f t="shared" si="51"/>
        <v>#DIV/0!</v>
      </c>
      <c r="O36" s="29" t="e">
        <f t="shared" si="52"/>
        <v>#DIV/0!</v>
      </c>
      <c r="P36" s="26"/>
      <c r="Q36" s="27"/>
      <c r="R36" s="28" t="e">
        <f t="shared" si="53"/>
        <v>#DIV/0!</v>
      </c>
      <c r="S36" s="29" t="e">
        <f t="shared" si="54"/>
        <v>#DIV/0!</v>
      </c>
      <c r="T36" s="26"/>
      <c r="U36" s="27"/>
      <c r="V36" s="28" t="e">
        <f t="shared" si="55"/>
        <v>#DIV/0!</v>
      </c>
      <c r="W36" s="30" t="e">
        <f t="shared" si="56"/>
        <v>#DIV/0!</v>
      </c>
      <c r="X36" s="26"/>
      <c r="Y36" s="27"/>
      <c r="Z36" s="28" t="e">
        <f>SUM(X36/$C$36)*100000</f>
        <v>#DIV/0!</v>
      </c>
      <c r="AA36" s="30" t="e">
        <f t="shared" si="57"/>
        <v>#DIV/0!</v>
      </c>
      <c r="AB36" s="26"/>
      <c r="AC36" s="27"/>
      <c r="AD36" s="28" t="e">
        <f>SUM(AB36/$C$36)*100000</f>
        <v>#DIV/0!</v>
      </c>
      <c r="AE36" s="30" t="e">
        <f t="shared" si="73"/>
        <v>#DIV/0!</v>
      </c>
      <c r="AF36" s="26"/>
      <c r="AG36" s="27"/>
      <c r="AH36" s="28" t="e">
        <f>SUM(AF36/$C$36)*100000</f>
        <v>#DIV/0!</v>
      </c>
      <c r="AI36" s="30" t="e">
        <f t="shared" si="1"/>
        <v>#DIV/0!</v>
      </c>
      <c r="AJ36" s="26"/>
      <c r="AK36" s="27"/>
      <c r="AL36" s="28" t="e">
        <f>SUM(AJ36/$C$36)*100000</f>
        <v>#DIV/0!</v>
      </c>
      <c r="AM36" s="30" t="e">
        <f t="shared" si="2"/>
        <v>#DIV/0!</v>
      </c>
      <c r="AN36" s="26"/>
      <c r="AO36" s="27"/>
      <c r="AP36" s="28" t="e">
        <f>SUM(AN36/$C$36)*100000</f>
        <v>#DIV/0!</v>
      </c>
      <c r="AQ36" s="30" t="e">
        <f t="shared" si="3"/>
        <v>#DIV/0!</v>
      </c>
      <c r="AR36" s="26"/>
      <c r="AS36" s="27"/>
      <c r="AT36" s="28" t="e">
        <f>SUM(AR36/$C$36)*100000</f>
        <v>#DIV/0!</v>
      </c>
      <c r="AU36" s="30" t="e">
        <f t="shared" si="4"/>
        <v>#DIV/0!</v>
      </c>
      <c r="AV36" s="26"/>
      <c r="AW36" s="27"/>
      <c r="AX36" s="28" t="e">
        <f>SUM(AV36/$C$36)*100000</f>
        <v>#DIV/0!</v>
      </c>
      <c r="AY36" s="30" t="e">
        <f t="shared" si="5"/>
        <v>#DIV/0!</v>
      </c>
      <c r="AZ36" s="26"/>
      <c r="BA36" s="27"/>
      <c r="BB36" s="28" t="e">
        <f>SUM(AZ36/$C$36)*100000</f>
        <v>#DIV/0!</v>
      </c>
      <c r="BC36" s="30" t="e">
        <f t="shared" si="6"/>
        <v>#DIV/0!</v>
      </c>
      <c r="BD36" s="26"/>
      <c r="BE36" s="27"/>
      <c r="BF36" s="28" t="e">
        <f>SUM(BD36/$C$36)*100000</f>
        <v>#DIV/0!</v>
      </c>
      <c r="BG36" s="30" t="e">
        <f t="shared" si="7"/>
        <v>#DIV/0!</v>
      </c>
      <c r="BH36" s="26"/>
      <c r="BI36" s="27"/>
      <c r="BJ36" s="28" t="e">
        <f>SUM(BH36/$C$36)*100000</f>
        <v>#DIV/0!</v>
      </c>
      <c r="BK36" s="30" t="e">
        <f t="shared" si="8"/>
        <v>#DIV/0!</v>
      </c>
      <c r="BL36" s="26"/>
      <c r="BM36" s="27"/>
      <c r="BN36" s="28" t="e">
        <f>SUM(BL36/$C$36)*100000</f>
        <v>#DIV/0!</v>
      </c>
      <c r="BO36" s="30" t="e">
        <f t="shared" si="9"/>
        <v>#DIV/0!</v>
      </c>
      <c r="BP36" s="26"/>
      <c r="BQ36" s="27"/>
      <c r="BR36" s="28" t="e">
        <f>SUM(BP36/$C$36)*100000</f>
        <v>#DIV/0!</v>
      </c>
      <c r="BS36" s="30" t="e">
        <f t="shared" si="10"/>
        <v>#DIV/0!</v>
      </c>
      <c r="BT36" s="26"/>
      <c r="BU36" s="27"/>
      <c r="BV36" s="28" t="e">
        <f>SUM(BT36/$C$36)*100000</f>
        <v>#DIV/0!</v>
      </c>
      <c r="BW36" s="30" t="e">
        <f t="shared" si="11"/>
        <v>#DIV/0!</v>
      </c>
      <c r="BX36" s="26"/>
      <c r="BY36" s="27"/>
      <c r="BZ36" s="28" t="e">
        <f>SUM(BX36/$C$36)*100000</f>
        <v>#DIV/0!</v>
      </c>
      <c r="CA36" s="30" t="e">
        <f t="shared" si="12"/>
        <v>#DIV/0!</v>
      </c>
      <c r="CB36" s="26"/>
      <c r="CC36" s="27"/>
      <c r="CD36" s="28" t="e">
        <f>SUM(CB36/$C$36)*100000</f>
        <v>#DIV/0!</v>
      </c>
      <c r="CE36" s="30" t="e">
        <f t="shared" si="13"/>
        <v>#DIV/0!</v>
      </c>
      <c r="CF36" s="26"/>
      <c r="CG36" s="27"/>
      <c r="CH36" s="28" t="e">
        <f>SUM(CF36/$C$36)*100000</f>
        <v>#DIV/0!</v>
      </c>
      <c r="CI36" s="30" t="e">
        <f t="shared" si="14"/>
        <v>#DIV/0!</v>
      </c>
      <c r="CJ36" s="26"/>
      <c r="CK36" s="27"/>
      <c r="CL36" s="28" t="e">
        <f>SUM(CJ36/$C$36)*100000</f>
        <v>#DIV/0!</v>
      </c>
      <c r="CM36" s="30" t="e">
        <f t="shared" si="15"/>
        <v>#DIV/0!</v>
      </c>
      <c r="CN36" s="26"/>
      <c r="CO36" s="27"/>
      <c r="CP36" s="28" t="e">
        <f>SUM(CN36/$C$36)*100000</f>
        <v>#DIV/0!</v>
      </c>
      <c r="CQ36" s="30" t="e">
        <f t="shared" si="16"/>
        <v>#DIV/0!</v>
      </c>
      <c r="CR36" s="26"/>
      <c r="CS36" s="27"/>
      <c r="CT36" s="28" t="e">
        <f>SUM(CR36/$C$36)*100000</f>
        <v>#DIV/0!</v>
      </c>
      <c r="CU36" s="30" t="e">
        <f t="shared" si="17"/>
        <v>#DIV/0!</v>
      </c>
      <c r="CV36" s="26"/>
      <c r="CW36" s="27"/>
      <c r="CX36" s="28" t="e">
        <f>SUM(CV36/$C$36)*100000</f>
        <v>#DIV/0!</v>
      </c>
      <c r="CY36" s="30" t="e">
        <f t="shared" si="18"/>
        <v>#DIV/0!</v>
      </c>
      <c r="CZ36" s="26"/>
      <c r="DA36" s="27"/>
      <c r="DB36" s="28" t="e">
        <f>SUM(CZ36/$C$36)*100000</f>
        <v>#DIV/0!</v>
      </c>
      <c r="DC36" s="30" t="e">
        <f t="shared" si="19"/>
        <v>#DIV/0!</v>
      </c>
      <c r="DD36" s="26"/>
      <c r="DE36" s="27"/>
      <c r="DF36" s="28" t="e">
        <f>SUM(DD36/$C$36)*100000</f>
        <v>#DIV/0!</v>
      </c>
      <c r="DG36" s="30" t="e">
        <f t="shared" si="20"/>
        <v>#DIV/0!</v>
      </c>
      <c r="DH36" s="26"/>
      <c r="DI36" s="27"/>
      <c r="DJ36" s="28" t="e">
        <f>SUM(DH36/$C$36)*100000</f>
        <v>#DIV/0!</v>
      </c>
      <c r="DK36" s="30" t="e">
        <f t="shared" si="21"/>
        <v>#DIV/0!</v>
      </c>
      <c r="DL36" s="26"/>
      <c r="DM36" s="27"/>
      <c r="DN36" s="28" t="e">
        <f>SUM(DL36/$C$36)*100000</f>
        <v>#DIV/0!</v>
      </c>
      <c r="DO36" s="30" t="e">
        <f t="shared" si="22"/>
        <v>#DIV/0!</v>
      </c>
      <c r="DP36" s="26"/>
      <c r="DQ36" s="27"/>
      <c r="DR36" s="28" t="e">
        <f>SUM(DP36/$C$36)*100000</f>
        <v>#DIV/0!</v>
      </c>
      <c r="DS36" s="30" t="e">
        <f t="shared" si="23"/>
        <v>#DIV/0!</v>
      </c>
      <c r="DT36" s="26"/>
      <c r="DU36" s="27"/>
      <c r="DV36" s="28" t="e">
        <f>SUM(DT36/$C$36)*100000</f>
        <v>#DIV/0!</v>
      </c>
      <c r="DW36" s="30" t="e">
        <f t="shared" si="24"/>
        <v>#DIV/0!</v>
      </c>
      <c r="DX36" s="26"/>
      <c r="DY36" s="27"/>
      <c r="DZ36" s="28" t="e">
        <f>SUM(DX36/$C$36)*100000</f>
        <v>#DIV/0!</v>
      </c>
      <c r="EA36" s="30" t="e">
        <f t="shared" si="25"/>
        <v>#DIV/0!</v>
      </c>
      <c r="EB36" s="26"/>
      <c r="EC36" s="27"/>
      <c r="ED36" s="28" t="e">
        <f>SUM(EB36/$C$36)*100000</f>
        <v>#DIV/0!</v>
      </c>
      <c r="EE36" s="30" t="e">
        <f t="shared" si="26"/>
        <v>#DIV/0!</v>
      </c>
      <c r="EF36" s="26"/>
      <c r="EG36" s="27"/>
      <c r="EH36" s="28" t="e">
        <f>SUM(EF36/$C$36)*100000</f>
        <v>#DIV/0!</v>
      </c>
      <c r="EI36" s="30" t="e">
        <f t="shared" si="27"/>
        <v>#DIV/0!</v>
      </c>
      <c r="EJ36" s="26"/>
      <c r="EK36" s="27"/>
      <c r="EL36" s="28" t="e">
        <f>SUM(EJ36/$C$36)*100000</f>
        <v>#DIV/0!</v>
      </c>
      <c r="EM36" s="30" t="e">
        <f t="shared" si="28"/>
        <v>#DIV/0!</v>
      </c>
      <c r="EN36" s="26"/>
      <c r="EO36" s="27"/>
      <c r="EP36" s="28" t="e">
        <f>SUM(EN36/$C$36)*100000</f>
        <v>#DIV/0!</v>
      </c>
      <c r="EQ36" s="30" t="e">
        <f t="shared" si="29"/>
        <v>#DIV/0!</v>
      </c>
      <c r="ER36" s="26"/>
      <c r="ES36" s="27"/>
      <c r="ET36" s="28" t="e">
        <f>SUM(ER36/$C$36)*100000</f>
        <v>#DIV/0!</v>
      </c>
      <c r="EU36" s="30" t="e">
        <f t="shared" si="30"/>
        <v>#DIV/0!</v>
      </c>
      <c r="EV36" s="26"/>
      <c r="EW36" s="27"/>
      <c r="EX36" s="28" t="e">
        <f>SUM(EV36/$C$36)*100000</f>
        <v>#DIV/0!</v>
      </c>
      <c r="EY36" s="30" t="e">
        <f t="shared" si="31"/>
        <v>#DIV/0!</v>
      </c>
      <c r="EZ36" s="26"/>
      <c r="FA36" s="27"/>
      <c r="FB36" s="28" t="e">
        <f>SUM(EZ36/$C$36)*100000</f>
        <v>#DIV/0!</v>
      </c>
      <c r="FC36" s="30" t="e">
        <f t="shared" si="32"/>
        <v>#DIV/0!</v>
      </c>
      <c r="FD36" s="26"/>
      <c r="FE36" s="27"/>
      <c r="FF36" s="28" t="e">
        <f>SUM(FD36/$C$36)*100000</f>
        <v>#DIV/0!</v>
      </c>
      <c r="FG36" s="30" t="e">
        <f t="shared" si="33"/>
        <v>#DIV/0!</v>
      </c>
      <c r="FH36" s="26"/>
      <c r="FI36" s="27"/>
      <c r="FJ36" s="28" t="e">
        <f>SUM(FH36/$C$36)*100000</f>
        <v>#DIV/0!</v>
      </c>
      <c r="FK36" s="30" t="e">
        <f t="shared" si="34"/>
        <v>#DIV/0!</v>
      </c>
      <c r="FL36" s="26"/>
      <c r="FM36" s="27"/>
      <c r="FN36" s="28" t="e">
        <f>SUM(FL36/$C$36)*100000</f>
        <v>#DIV/0!</v>
      </c>
      <c r="FO36" s="30" t="e">
        <f t="shared" si="35"/>
        <v>#DIV/0!</v>
      </c>
      <c r="FP36" s="26"/>
      <c r="FQ36" s="27"/>
      <c r="FR36" s="28" t="e">
        <f>SUM(FP36/$C$36)*100000</f>
        <v>#DIV/0!</v>
      </c>
      <c r="FS36" s="30" t="e">
        <f t="shared" si="36"/>
        <v>#DIV/0!</v>
      </c>
      <c r="FT36" s="26"/>
      <c r="FU36" s="27"/>
      <c r="FV36" s="28" t="e">
        <f>SUM(FT36/$C$36)*100000</f>
        <v>#DIV/0!</v>
      </c>
      <c r="FW36" s="30" t="e">
        <f t="shared" si="37"/>
        <v>#DIV/0!</v>
      </c>
      <c r="FX36" s="26"/>
      <c r="FY36" s="27"/>
      <c r="FZ36" s="28" t="e">
        <f>SUM(FX36/$C$36)*100000</f>
        <v>#DIV/0!</v>
      </c>
      <c r="GA36" s="30" t="e">
        <f t="shared" si="38"/>
        <v>#DIV/0!</v>
      </c>
      <c r="GB36" s="26"/>
      <c r="GC36" s="27"/>
      <c r="GD36" s="28" t="e">
        <f>SUM(GB36/$C$36)*100000</f>
        <v>#DIV/0!</v>
      </c>
      <c r="GE36" s="30" t="e">
        <f t="shared" si="39"/>
        <v>#DIV/0!</v>
      </c>
      <c r="GF36" s="26"/>
      <c r="GG36" s="27"/>
      <c r="GH36" s="28" t="e">
        <f>SUM(GF36/$C$36)*100000</f>
        <v>#DIV/0!</v>
      </c>
      <c r="GI36" s="30" t="e">
        <f t="shared" si="40"/>
        <v>#DIV/0!</v>
      </c>
      <c r="GJ36" s="26"/>
      <c r="GK36" s="27"/>
      <c r="GL36" s="28" t="e">
        <f>SUM(GJ36/$C$36)*100000</f>
        <v>#DIV/0!</v>
      </c>
      <c r="GM36" s="30" t="e">
        <f t="shared" si="41"/>
        <v>#DIV/0!</v>
      </c>
      <c r="GN36" s="26"/>
      <c r="GO36" s="27"/>
      <c r="GP36" s="28" t="e">
        <f>SUM(GN36/$C$36)*100000</f>
        <v>#DIV/0!</v>
      </c>
      <c r="GQ36" s="30" t="e">
        <f t="shared" si="42"/>
        <v>#DIV/0!</v>
      </c>
      <c r="GR36" s="26"/>
      <c r="GS36" s="27"/>
      <c r="GT36" s="28" t="e">
        <f>SUM(GR36/$C$36)*100000</f>
        <v>#DIV/0!</v>
      </c>
      <c r="GU36" s="30" t="e">
        <f t="shared" si="43"/>
        <v>#DIV/0!</v>
      </c>
      <c r="GV36" s="26"/>
      <c r="GW36" s="27"/>
      <c r="GX36" s="28" t="e">
        <f>SUM(GV36/$C$36)*100000</f>
        <v>#DIV/0!</v>
      </c>
      <c r="GY36" s="30" t="e">
        <f t="shared" si="44"/>
        <v>#DIV/0!</v>
      </c>
      <c r="GZ36" s="26"/>
      <c r="HA36" s="27"/>
      <c r="HB36" s="28" t="e">
        <f>SUM(GZ36/$C$36)*100000</f>
        <v>#DIV/0!</v>
      </c>
      <c r="HC36" s="30" t="e">
        <f t="shared" si="45"/>
        <v>#DIV/0!</v>
      </c>
      <c r="HD36" s="31">
        <f t="shared" si="60"/>
        <v>0</v>
      </c>
      <c r="HE36" s="31">
        <f t="shared" si="58"/>
        <v>0</v>
      </c>
      <c r="HF36" s="28" t="e">
        <f t="shared" si="46"/>
        <v>#DIV/0!</v>
      </c>
      <c r="HG36" s="29" t="e">
        <f t="shared" si="59"/>
        <v>#DIV/0!</v>
      </c>
    </row>
    <row r="37" spans="1:215" s="216" customFormat="1" ht="25" customHeight="1">
      <c r="A37" s="23"/>
      <c r="B37" s="24"/>
      <c r="C37" s="25"/>
      <c r="D37" s="26"/>
      <c r="E37" s="27"/>
      <c r="F37" s="28" t="e">
        <f t="shared" si="47"/>
        <v>#DIV/0!</v>
      </c>
      <c r="G37" s="29" t="e">
        <f>SUM(E37/D37)*100</f>
        <v>#DIV/0!</v>
      </c>
      <c r="H37" s="26"/>
      <c r="I37" s="27"/>
      <c r="J37" s="28" t="e">
        <f t="shared" si="49"/>
        <v>#DIV/0!</v>
      </c>
      <c r="K37" s="29" t="e">
        <f t="shared" si="50"/>
        <v>#DIV/0!</v>
      </c>
      <c r="L37" s="26"/>
      <c r="M37" s="27"/>
      <c r="N37" s="28" t="e">
        <f t="shared" si="51"/>
        <v>#DIV/0!</v>
      </c>
      <c r="O37" s="29" t="e">
        <f t="shared" si="52"/>
        <v>#DIV/0!</v>
      </c>
      <c r="P37" s="26"/>
      <c r="Q37" s="27"/>
      <c r="R37" s="28" t="e">
        <f t="shared" si="53"/>
        <v>#DIV/0!</v>
      </c>
      <c r="S37" s="29" t="e">
        <f t="shared" si="54"/>
        <v>#DIV/0!</v>
      </c>
      <c r="T37" s="26"/>
      <c r="U37" s="27"/>
      <c r="V37" s="28" t="e">
        <f t="shared" si="55"/>
        <v>#DIV/0!</v>
      </c>
      <c r="W37" s="30" t="e">
        <f t="shared" si="56"/>
        <v>#DIV/0!</v>
      </c>
      <c r="X37" s="26"/>
      <c r="Y37" s="27"/>
      <c r="Z37" s="28" t="e">
        <f>SUM(X37/$C$37)*100000</f>
        <v>#DIV/0!</v>
      </c>
      <c r="AA37" s="30" t="e">
        <f t="shared" si="57"/>
        <v>#DIV/0!</v>
      </c>
      <c r="AB37" s="26"/>
      <c r="AC37" s="27"/>
      <c r="AD37" s="28" t="e">
        <f>SUM(AB37/$C$37)*100000</f>
        <v>#DIV/0!</v>
      </c>
      <c r="AE37" s="30" t="e">
        <f t="shared" si="73"/>
        <v>#DIV/0!</v>
      </c>
      <c r="AF37" s="26"/>
      <c r="AG37" s="27"/>
      <c r="AH37" s="28" t="e">
        <f>SUM(AF37/$C$37)*100000</f>
        <v>#DIV/0!</v>
      </c>
      <c r="AI37" s="30" t="e">
        <f t="shared" si="1"/>
        <v>#DIV/0!</v>
      </c>
      <c r="AJ37" s="26"/>
      <c r="AK37" s="27"/>
      <c r="AL37" s="28" t="e">
        <f>SUM(AJ37/$C$37)*100000</f>
        <v>#DIV/0!</v>
      </c>
      <c r="AM37" s="30" t="e">
        <f t="shared" si="2"/>
        <v>#DIV/0!</v>
      </c>
      <c r="AN37" s="26"/>
      <c r="AO37" s="27"/>
      <c r="AP37" s="28" t="e">
        <f>SUM(AN37/$C$37)*100000</f>
        <v>#DIV/0!</v>
      </c>
      <c r="AQ37" s="30" t="e">
        <f t="shared" si="3"/>
        <v>#DIV/0!</v>
      </c>
      <c r="AR37" s="26"/>
      <c r="AS37" s="27"/>
      <c r="AT37" s="28" t="e">
        <f>SUM(AR37/$C$37)*100000</f>
        <v>#DIV/0!</v>
      </c>
      <c r="AU37" s="30" t="e">
        <f t="shared" si="4"/>
        <v>#DIV/0!</v>
      </c>
      <c r="AV37" s="26"/>
      <c r="AW37" s="27"/>
      <c r="AX37" s="28" t="e">
        <f>SUM(AV37/$C$37)*100000</f>
        <v>#DIV/0!</v>
      </c>
      <c r="AY37" s="30" t="e">
        <f t="shared" si="5"/>
        <v>#DIV/0!</v>
      </c>
      <c r="AZ37" s="26"/>
      <c r="BA37" s="27"/>
      <c r="BB37" s="28" t="e">
        <f>SUM(AZ37/$C$37)*100000</f>
        <v>#DIV/0!</v>
      </c>
      <c r="BC37" s="30" t="e">
        <f t="shared" si="6"/>
        <v>#DIV/0!</v>
      </c>
      <c r="BD37" s="26"/>
      <c r="BE37" s="27"/>
      <c r="BF37" s="28" t="e">
        <f>SUM(BD37/$C$37)*100000</f>
        <v>#DIV/0!</v>
      </c>
      <c r="BG37" s="30" t="e">
        <f t="shared" si="7"/>
        <v>#DIV/0!</v>
      </c>
      <c r="BH37" s="26"/>
      <c r="BI37" s="27"/>
      <c r="BJ37" s="28" t="e">
        <f>SUM(BH37/$C$37)*100000</f>
        <v>#DIV/0!</v>
      </c>
      <c r="BK37" s="30" t="e">
        <f t="shared" si="8"/>
        <v>#DIV/0!</v>
      </c>
      <c r="BL37" s="26"/>
      <c r="BM37" s="27"/>
      <c r="BN37" s="28" t="e">
        <f>SUM(BL37/$C$37)*100000</f>
        <v>#DIV/0!</v>
      </c>
      <c r="BO37" s="30" t="e">
        <f t="shared" si="9"/>
        <v>#DIV/0!</v>
      </c>
      <c r="BP37" s="26"/>
      <c r="BQ37" s="27"/>
      <c r="BR37" s="28" t="e">
        <f>SUM(BP37/$C$37)*100000</f>
        <v>#DIV/0!</v>
      </c>
      <c r="BS37" s="30" t="e">
        <f t="shared" si="10"/>
        <v>#DIV/0!</v>
      </c>
      <c r="BT37" s="26"/>
      <c r="BU37" s="27"/>
      <c r="BV37" s="28" t="e">
        <f>SUM(BT37/$C$37)*100000</f>
        <v>#DIV/0!</v>
      </c>
      <c r="BW37" s="30" t="e">
        <f t="shared" si="11"/>
        <v>#DIV/0!</v>
      </c>
      <c r="BX37" s="26"/>
      <c r="BY37" s="27"/>
      <c r="BZ37" s="28" t="e">
        <f>SUM(BX37/$C$37)*100000</f>
        <v>#DIV/0!</v>
      </c>
      <c r="CA37" s="30" t="e">
        <f t="shared" si="12"/>
        <v>#DIV/0!</v>
      </c>
      <c r="CB37" s="26"/>
      <c r="CC37" s="27"/>
      <c r="CD37" s="28" t="e">
        <f>SUM(CB37/$C$37)*100000</f>
        <v>#DIV/0!</v>
      </c>
      <c r="CE37" s="30" t="e">
        <f t="shared" si="13"/>
        <v>#DIV/0!</v>
      </c>
      <c r="CF37" s="26"/>
      <c r="CG37" s="27"/>
      <c r="CH37" s="28" t="e">
        <f>SUM(CF37/$C$37)*100000</f>
        <v>#DIV/0!</v>
      </c>
      <c r="CI37" s="30" t="e">
        <f t="shared" si="14"/>
        <v>#DIV/0!</v>
      </c>
      <c r="CJ37" s="26"/>
      <c r="CK37" s="27"/>
      <c r="CL37" s="28" t="e">
        <f>SUM(CJ37/$C$37)*100000</f>
        <v>#DIV/0!</v>
      </c>
      <c r="CM37" s="30" t="e">
        <f t="shared" si="15"/>
        <v>#DIV/0!</v>
      </c>
      <c r="CN37" s="26"/>
      <c r="CO37" s="27"/>
      <c r="CP37" s="28" t="e">
        <f>SUM(CN37/$C$37)*100000</f>
        <v>#DIV/0!</v>
      </c>
      <c r="CQ37" s="30" t="e">
        <f t="shared" si="16"/>
        <v>#DIV/0!</v>
      </c>
      <c r="CR37" s="26"/>
      <c r="CS37" s="27"/>
      <c r="CT37" s="28" t="e">
        <f>SUM(CR37/$C$37)*100000</f>
        <v>#DIV/0!</v>
      </c>
      <c r="CU37" s="30" t="e">
        <f t="shared" si="17"/>
        <v>#DIV/0!</v>
      </c>
      <c r="CV37" s="26"/>
      <c r="CW37" s="27"/>
      <c r="CX37" s="28" t="e">
        <f>SUM(CV37/$C$37)*100000</f>
        <v>#DIV/0!</v>
      </c>
      <c r="CY37" s="30" t="e">
        <f t="shared" si="18"/>
        <v>#DIV/0!</v>
      </c>
      <c r="CZ37" s="26"/>
      <c r="DA37" s="27"/>
      <c r="DB37" s="28" t="e">
        <f>SUM(CZ37/$C$37)*100000</f>
        <v>#DIV/0!</v>
      </c>
      <c r="DC37" s="30" t="e">
        <f t="shared" si="19"/>
        <v>#DIV/0!</v>
      </c>
      <c r="DD37" s="26"/>
      <c r="DE37" s="27"/>
      <c r="DF37" s="28" t="e">
        <f>SUM(DD37/$C$37)*100000</f>
        <v>#DIV/0!</v>
      </c>
      <c r="DG37" s="30" t="e">
        <f t="shared" si="20"/>
        <v>#DIV/0!</v>
      </c>
      <c r="DH37" s="26"/>
      <c r="DI37" s="27"/>
      <c r="DJ37" s="28" t="e">
        <f>SUM(DH37/$C$37)*100000</f>
        <v>#DIV/0!</v>
      </c>
      <c r="DK37" s="30" t="e">
        <f t="shared" si="21"/>
        <v>#DIV/0!</v>
      </c>
      <c r="DL37" s="26"/>
      <c r="DM37" s="27"/>
      <c r="DN37" s="28" t="e">
        <f>SUM(DL37/$C$37)*100000</f>
        <v>#DIV/0!</v>
      </c>
      <c r="DO37" s="30" t="e">
        <f t="shared" si="22"/>
        <v>#DIV/0!</v>
      </c>
      <c r="DP37" s="26"/>
      <c r="DQ37" s="27"/>
      <c r="DR37" s="28" t="e">
        <f>SUM(DP37/$C$37)*100000</f>
        <v>#DIV/0!</v>
      </c>
      <c r="DS37" s="30" t="e">
        <f t="shared" si="23"/>
        <v>#DIV/0!</v>
      </c>
      <c r="DT37" s="26"/>
      <c r="DU37" s="27"/>
      <c r="DV37" s="28" t="e">
        <f>SUM(DT37/$C$37)*100000</f>
        <v>#DIV/0!</v>
      </c>
      <c r="DW37" s="30" t="e">
        <f t="shared" si="24"/>
        <v>#DIV/0!</v>
      </c>
      <c r="DX37" s="26"/>
      <c r="DY37" s="27"/>
      <c r="DZ37" s="28" t="e">
        <f>SUM(DX37/$C$37)*100000</f>
        <v>#DIV/0!</v>
      </c>
      <c r="EA37" s="30" t="e">
        <f t="shared" si="25"/>
        <v>#DIV/0!</v>
      </c>
      <c r="EB37" s="26"/>
      <c r="EC37" s="27"/>
      <c r="ED37" s="28" t="e">
        <f>SUM(EB37/$C$37)*100000</f>
        <v>#DIV/0!</v>
      </c>
      <c r="EE37" s="30" t="e">
        <f t="shared" si="26"/>
        <v>#DIV/0!</v>
      </c>
      <c r="EF37" s="26"/>
      <c r="EG37" s="27"/>
      <c r="EH37" s="28" t="e">
        <f>SUM(EF37/$C$37)*100000</f>
        <v>#DIV/0!</v>
      </c>
      <c r="EI37" s="30" t="e">
        <f t="shared" si="27"/>
        <v>#DIV/0!</v>
      </c>
      <c r="EJ37" s="26"/>
      <c r="EK37" s="27"/>
      <c r="EL37" s="28" t="e">
        <f>SUM(EJ37/$C$37)*100000</f>
        <v>#DIV/0!</v>
      </c>
      <c r="EM37" s="30" t="e">
        <f t="shared" si="28"/>
        <v>#DIV/0!</v>
      </c>
      <c r="EN37" s="26"/>
      <c r="EO37" s="27"/>
      <c r="EP37" s="28" t="e">
        <f>SUM(EN37/$C$37)*100000</f>
        <v>#DIV/0!</v>
      </c>
      <c r="EQ37" s="30" t="e">
        <f t="shared" si="29"/>
        <v>#DIV/0!</v>
      </c>
      <c r="ER37" s="26"/>
      <c r="ES37" s="27"/>
      <c r="ET37" s="28" t="e">
        <f>SUM(ER37/$C$37)*100000</f>
        <v>#DIV/0!</v>
      </c>
      <c r="EU37" s="30" t="e">
        <f t="shared" si="30"/>
        <v>#DIV/0!</v>
      </c>
      <c r="EV37" s="26"/>
      <c r="EW37" s="27"/>
      <c r="EX37" s="28" t="e">
        <f>SUM(EV37/$C$37)*100000</f>
        <v>#DIV/0!</v>
      </c>
      <c r="EY37" s="30" t="e">
        <f t="shared" si="31"/>
        <v>#DIV/0!</v>
      </c>
      <c r="EZ37" s="26"/>
      <c r="FA37" s="27"/>
      <c r="FB37" s="28" t="e">
        <f>SUM(EZ37/$C$37)*100000</f>
        <v>#DIV/0!</v>
      </c>
      <c r="FC37" s="30" t="e">
        <f t="shared" si="32"/>
        <v>#DIV/0!</v>
      </c>
      <c r="FD37" s="26"/>
      <c r="FE37" s="27"/>
      <c r="FF37" s="28" t="e">
        <f>SUM(FD37/$C$37)*100000</f>
        <v>#DIV/0!</v>
      </c>
      <c r="FG37" s="30" t="e">
        <f t="shared" si="33"/>
        <v>#DIV/0!</v>
      </c>
      <c r="FH37" s="26"/>
      <c r="FI37" s="27"/>
      <c r="FJ37" s="28" t="e">
        <f>SUM(FH37/$C$37)*100000</f>
        <v>#DIV/0!</v>
      </c>
      <c r="FK37" s="30" t="e">
        <f t="shared" si="34"/>
        <v>#DIV/0!</v>
      </c>
      <c r="FL37" s="26"/>
      <c r="FM37" s="27"/>
      <c r="FN37" s="28" t="e">
        <f>SUM(FL37/$C$37)*100000</f>
        <v>#DIV/0!</v>
      </c>
      <c r="FO37" s="30" t="e">
        <f t="shared" si="35"/>
        <v>#DIV/0!</v>
      </c>
      <c r="FP37" s="26"/>
      <c r="FQ37" s="27"/>
      <c r="FR37" s="28" t="e">
        <f>SUM(FP37/$C$37)*100000</f>
        <v>#DIV/0!</v>
      </c>
      <c r="FS37" s="30" t="e">
        <f t="shared" si="36"/>
        <v>#DIV/0!</v>
      </c>
      <c r="FT37" s="26"/>
      <c r="FU37" s="27"/>
      <c r="FV37" s="28" t="e">
        <f>SUM(FT37/$C$37)*100000</f>
        <v>#DIV/0!</v>
      </c>
      <c r="FW37" s="30" t="e">
        <f t="shared" si="37"/>
        <v>#DIV/0!</v>
      </c>
      <c r="FX37" s="26"/>
      <c r="FY37" s="27"/>
      <c r="FZ37" s="28" t="e">
        <f>SUM(FX37/$C$37)*100000</f>
        <v>#DIV/0!</v>
      </c>
      <c r="GA37" s="30" t="e">
        <f t="shared" si="38"/>
        <v>#DIV/0!</v>
      </c>
      <c r="GB37" s="26"/>
      <c r="GC37" s="27"/>
      <c r="GD37" s="28" t="e">
        <f>SUM(GB37/$C$37)*100000</f>
        <v>#DIV/0!</v>
      </c>
      <c r="GE37" s="30" t="e">
        <f t="shared" si="39"/>
        <v>#DIV/0!</v>
      </c>
      <c r="GF37" s="26"/>
      <c r="GG37" s="27"/>
      <c r="GH37" s="28" t="e">
        <f>SUM(GF37/$C$37)*100000</f>
        <v>#DIV/0!</v>
      </c>
      <c r="GI37" s="30" t="e">
        <f t="shared" si="40"/>
        <v>#DIV/0!</v>
      </c>
      <c r="GJ37" s="26"/>
      <c r="GK37" s="27"/>
      <c r="GL37" s="28" t="e">
        <f>SUM(GJ37/$C$37)*100000</f>
        <v>#DIV/0!</v>
      </c>
      <c r="GM37" s="30" t="e">
        <f t="shared" si="41"/>
        <v>#DIV/0!</v>
      </c>
      <c r="GN37" s="26"/>
      <c r="GO37" s="27"/>
      <c r="GP37" s="28" t="e">
        <f>SUM(GN37/$C$37)*100000</f>
        <v>#DIV/0!</v>
      </c>
      <c r="GQ37" s="30" t="e">
        <f t="shared" si="42"/>
        <v>#DIV/0!</v>
      </c>
      <c r="GR37" s="26"/>
      <c r="GS37" s="27"/>
      <c r="GT37" s="28" t="e">
        <f>SUM(GR37/$C$37)*100000</f>
        <v>#DIV/0!</v>
      </c>
      <c r="GU37" s="30" t="e">
        <f t="shared" si="43"/>
        <v>#DIV/0!</v>
      </c>
      <c r="GV37" s="26"/>
      <c r="GW37" s="27"/>
      <c r="GX37" s="28" t="e">
        <f>SUM(GV37/$C$37)*100000</f>
        <v>#DIV/0!</v>
      </c>
      <c r="GY37" s="30" t="e">
        <f t="shared" si="44"/>
        <v>#DIV/0!</v>
      </c>
      <c r="GZ37" s="26"/>
      <c r="HA37" s="27"/>
      <c r="HB37" s="28" t="e">
        <f>SUM(GZ37/$C$37)*100000</f>
        <v>#DIV/0!</v>
      </c>
      <c r="HC37" s="30" t="e">
        <f t="shared" si="45"/>
        <v>#DIV/0!</v>
      </c>
      <c r="HD37" s="31">
        <f t="shared" si="60"/>
        <v>0</v>
      </c>
      <c r="HE37" s="31">
        <f t="shared" si="58"/>
        <v>0</v>
      </c>
      <c r="HF37" s="28" t="e">
        <f t="shared" si="46"/>
        <v>#DIV/0!</v>
      </c>
      <c r="HG37" s="29" t="e">
        <f t="shared" si="59"/>
        <v>#DIV/0!</v>
      </c>
    </row>
    <row r="38" spans="1:215" s="216" customFormat="1" ht="25" customHeight="1">
      <c r="A38" s="23"/>
      <c r="B38" s="24"/>
      <c r="C38" s="25"/>
      <c r="D38" s="26"/>
      <c r="E38" s="27"/>
      <c r="F38" s="28" t="e">
        <f t="shared" si="47"/>
        <v>#DIV/0!</v>
      </c>
      <c r="G38" s="29" t="e">
        <f>SUM(E38/D38)*100</f>
        <v>#DIV/0!</v>
      </c>
      <c r="H38" s="26"/>
      <c r="I38" s="27"/>
      <c r="J38" s="28" t="e">
        <f t="shared" si="49"/>
        <v>#DIV/0!</v>
      </c>
      <c r="K38" s="29" t="e">
        <f t="shared" si="50"/>
        <v>#DIV/0!</v>
      </c>
      <c r="L38" s="26"/>
      <c r="M38" s="27"/>
      <c r="N38" s="28" t="e">
        <f t="shared" si="51"/>
        <v>#DIV/0!</v>
      </c>
      <c r="O38" s="29" t="e">
        <f t="shared" si="52"/>
        <v>#DIV/0!</v>
      </c>
      <c r="P38" s="26"/>
      <c r="Q38" s="27"/>
      <c r="R38" s="28" t="e">
        <f t="shared" si="53"/>
        <v>#DIV/0!</v>
      </c>
      <c r="S38" s="29" t="e">
        <f t="shared" si="54"/>
        <v>#DIV/0!</v>
      </c>
      <c r="T38" s="26"/>
      <c r="U38" s="27"/>
      <c r="V38" s="28" t="e">
        <f t="shared" si="55"/>
        <v>#DIV/0!</v>
      </c>
      <c r="W38" s="30" t="e">
        <f t="shared" si="56"/>
        <v>#DIV/0!</v>
      </c>
      <c r="X38" s="26"/>
      <c r="Y38" s="27"/>
      <c r="Z38" s="28" t="e">
        <f>SUM(X38/$C$38)*100000</f>
        <v>#DIV/0!</v>
      </c>
      <c r="AA38" s="30" t="e">
        <f t="shared" si="57"/>
        <v>#DIV/0!</v>
      </c>
      <c r="AB38" s="26"/>
      <c r="AC38" s="27"/>
      <c r="AD38" s="28" t="e">
        <f>SUM(AB38/$C$38)*100000</f>
        <v>#DIV/0!</v>
      </c>
      <c r="AE38" s="30" t="e">
        <f t="shared" si="73"/>
        <v>#DIV/0!</v>
      </c>
      <c r="AF38" s="26"/>
      <c r="AG38" s="27"/>
      <c r="AH38" s="28" t="e">
        <f>SUM(AF38/$C$38)*100000</f>
        <v>#DIV/0!</v>
      </c>
      <c r="AI38" s="30" t="e">
        <f t="shared" si="1"/>
        <v>#DIV/0!</v>
      </c>
      <c r="AJ38" s="26"/>
      <c r="AK38" s="27"/>
      <c r="AL38" s="28" t="e">
        <f>SUM(AJ38/$C$38)*100000</f>
        <v>#DIV/0!</v>
      </c>
      <c r="AM38" s="30" t="e">
        <f t="shared" si="2"/>
        <v>#DIV/0!</v>
      </c>
      <c r="AN38" s="26"/>
      <c r="AO38" s="27"/>
      <c r="AP38" s="28" t="e">
        <f>SUM(AN38/$C$38)*100000</f>
        <v>#DIV/0!</v>
      </c>
      <c r="AQ38" s="30" t="e">
        <f t="shared" si="3"/>
        <v>#DIV/0!</v>
      </c>
      <c r="AR38" s="26"/>
      <c r="AS38" s="27"/>
      <c r="AT38" s="28" t="e">
        <f>SUM(AR38/$C$38)*100000</f>
        <v>#DIV/0!</v>
      </c>
      <c r="AU38" s="30" t="e">
        <f t="shared" si="4"/>
        <v>#DIV/0!</v>
      </c>
      <c r="AV38" s="26"/>
      <c r="AW38" s="27"/>
      <c r="AX38" s="28" t="e">
        <f>SUM(AV38/$C$38)*100000</f>
        <v>#DIV/0!</v>
      </c>
      <c r="AY38" s="30" t="e">
        <f t="shared" si="5"/>
        <v>#DIV/0!</v>
      </c>
      <c r="AZ38" s="26"/>
      <c r="BA38" s="27"/>
      <c r="BB38" s="28" t="e">
        <f>SUM(AZ38/$C$38)*100000</f>
        <v>#DIV/0!</v>
      </c>
      <c r="BC38" s="30" t="e">
        <f t="shared" si="6"/>
        <v>#DIV/0!</v>
      </c>
      <c r="BD38" s="26"/>
      <c r="BE38" s="27"/>
      <c r="BF38" s="28" t="e">
        <f>SUM(BD38/$C$38)*100000</f>
        <v>#DIV/0!</v>
      </c>
      <c r="BG38" s="30" t="e">
        <f t="shared" si="7"/>
        <v>#DIV/0!</v>
      </c>
      <c r="BH38" s="26"/>
      <c r="BI38" s="27"/>
      <c r="BJ38" s="28" t="e">
        <f>SUM(BH38/$C$38)*100000</f>
        <v>#DIV/0!</v>
      </c>
      <c r="BK38" s="30" t="e">
        <f t="shared" si="8"/>
        <v>#DIV/0!</v>
      </c>
      <c r="BL38" s="26"/>
      <c r="BM38" s="27"/>
      <c r="BN38" s="28" t="e">
        <f>SUM(BL38/$C$38)*100000</f>
        <v>#DIV/0!</v>
      </c>
      <c r="BO38" s="30" t="e">
        <f t="shared" si="9"/>
        <v>#DIV/0!</v>
      </c>
      <c r="BP38" s="26"/>
      <c r="BQ38" s="27"/>
      <c r="BR38" s="28" t="e">
        <f>SUM(BP38/$C$38)*100000</f>
        <v>#DIV/0!</v>
      </c>
      <c r="BS38" s="30" t="e">
        <f t="shared" si="10"/>
        <v>#DIV/0!</v>
      </c>
      <c r="BT38" s="26"/>
      <c r="BU38" s="27"/>
      <c r="BV38" s="28" t="e">
        <f>SUM(BT38/$C$38)*100000</f>
        <v>#DIV/0!</v>
      </c>
      <c r="BW38" s="30" t="e">
        <f t="shared" si="11"/>
        <v>#DIV/0!</v>
      </c>
      <c r="BX38" s="26"/>
      <c r="BY38" s="27"/>
      <c r="BZ38" s="28" t="e">
        <f>SUM(BX38/$C$38)*100000</f>
        <v>#DIV/0!</v>
      </c>
      <c r="CA38" s="30" t="e">
        <f t="shared" si="12"/>
        <v>#DIV/0!</v>
      </c>
      <c r="CB38" s="26"/>
      <c r="CC38" s="27"/>
      <c r="CD38" s="28" t="e">
        <f>SUM(CB38/$C$38)*100000</f>
        <v>#DIV/0!</v>
      </c>
      <c r="CE38" s="30" t="e">
        <f t="shared" si="13"/>
        <v>#DIV/0!</v>
      </c>
      <c r="CF38" s="26"/>
      <c r="CG38" s="27"/>
      <c r="CH38" s="28" t="e">
        <f>SUM(CF38/$C$38)*100000</f>
        <v>#DIV/0!</v>
      </c>
      <c r="CI38" s="30" t="e">
        <f t="shared" si="14"/>
        <v>#DIV/0!</v>
      </c>
      <c r="CJ38" s="26"/>
      <c r="CK38" s="27"/>
      <c r="CL38" s="28" t="e">
        <f>SUM(CJ38/$C$38)*100000</f>
        <v>#DIV/0!</v>
      </c>
      <c r="CM38" s="30" t="e">
        <f t="shared" si="15"/>
        <v>#DIV/0!</v>
      </c>
      <c r="CN38" s="26"/>
      <c r="CO38" s="27"/>
      <c r="CP38" s="28" t="e">
        <f>SUM(CN38/$C$38)*100000</f>
        <v>#DIV/0!</v>
      </c>
      <c r="CQ38" s="30" t="e">
        <f t="shared" si="16"/>
        <v>#DIV/0!</v>
      </c>
      <c r="CR38" s="26"/>
      <c r="CS38" s="27"/>
      <c r="CT38" s="28" t="e">
        <f>SUM(CR38/$C$38)*100000</f>
        <v>#DIV/0!</v>
      </c>
      <c r="CU38" s="30" t="e">
        <f t="shared" si="17"/>
        <v>#DIV/0!</v>
      </c>
      <c r="CV38" s="26"/>
      <c r="CW38" s="27"/>
      <c r="CX38" s="28" t="e">
        <f>SUM(CV38/$C$38)*100000</f>
        <v>#DIV/0!</v>
      </c>
      <c r="CY38" s="30" t="e">
        <f t="shared" si="18"/>
        <v>#DIV/0!</v>
      </c>
      <c r="CZ38" s="26"/>
      <c r="DA38" s="27"/>
      <c r="DB38" s="28" t="e">
        <f>SUM(CZ38/$C$38)*100000</f>
        <v>#DIV/0!</v>
      </c>
      <c r="DC38" s="30" t="e">
        <f t="shared" si="19"/>
        <v>#DIV/0!</v>
      </c>
      <c r="DD38" s="26"/>
      <c r="DE38" s="27"/>
      <c r="DF38" s="28" t="e">
        <f>SUM(DD38/$C$38)*100000</f>
        <v>#DIV/0!</v>
      </c>
      <c r="DG38" s="30" t="e">
        <f t="shared" si="20"/>
        <v>#DIV/0!</v>
      </c>
      <c r="DH38" s="26"/>
      <c r="DI38" s="27"/>
      <c r="DJ38" s="28" t="e">
        <f>SUM(DH38/$C$38)*100000</f>
        <v>#DIV/0!</v>
      </c>
      <c r="DK38" s="30" t="e">
        <f t="shared" si="21"/>
        <v>#DIV/0!</v>
      </c>
      <c r="DL38" s="26"/>
      <c r="DM38" s="27"/>
      <c r="DN38" s="28" t="e">
        <f>SUM(DL38/$C$38)*100000</f>
        <v>#DIV/0!</v>
      </c>
      <c r="DO38" s="30" t="e">
        <f t="shared" si="22"/>
        <v>#DIV/0!</v>
      </c>
      <c r="DP38" s="26"/>
      <c r="DQ38" s="27"/>
      <c r="DR38" s="28" t="e">
        <f>SUM(DP38/$C$38)*100000</f>
        <v>#DIV/0!</v>
      </c>
      <c r="DS38" s="30" t="e">
        <f t="shared" si="23"/>
        <v>#DIV/0!</v>
      </c>
      <c r="DT38" s="26"/>
      <c r="DU38" s="27"/>
      <c r="DV38" s="28" t="e">
        <f>SUM(DT38/$C$38)*100000</f>
        <v>#DIV/0!</v>
      </c>
      <c r="DW38" s="30" t="e">
        <f t="shared" si="24"/>
        <v>#DIV/0!</v>
      </c>
      <c r="DX38" s="26"/>
      <c r="DY38" s="27"/>
      <c r="DZ38" s="28" t="e">
        <f>SUM(DX38/$C$38)*100000</f>
        <v>#DIV/0!</v>
      </c>
      <c r="EA38" s="30" t="e">
        <f t="shared" si="25"/>
        <v>#DIV/0!</v>
      </c>
      <c r="EB38" s="26"/>
      <c r="EC38" s="27"/>
      <c r="ED38" s="28" t="e">
        <f>SUM(EB38/$C$38)*100000</f>
        <v>#DIV/0!</v>
      </c>
      <c r="EE38" s="30" t="e">
        <f t="shared" si="26"/>
        <v>#DIV/0!</v>
      </c>
      <c r="EF38" s="26"/>
      <c r="EG38" s="27"/>
      <c r="EH38" s="28" t="e">
        <f>SUM(EF38/$C$38)*100000</f>
        <v>#DIV/0!</v>
      </c>
      <c r="EI38" s="30" t="e">
        <f t="shared" si="27"/>
        <v>#DIV/0!</v>
      </c>
      <c r="EJ38" s="26"/>
      <c r="EK38" s="27"/>
      <c r="EL38" s="28" t="e">
        <f>SUM(EJ38/$C$38)*100000</f>
        <v>#DIV/0!</v>
      </c>
      <c r="EM38" s="30" t="e">
        <f t="shared" si="28"/>
        <v>#DIV/0!</v>
      </c>
      <c r="EN38" s="26"/>
      <c r="EO38" s="27"/>
      <c r="EP38" s="28" t="e">
        <f>SUM(EN38/$C$38)*100000</f>
        <v>#DIV/0!</v>
      </c>
      <c r="EQ38" s="30" t="e">
        <f t="shared" si="29"/>
        <v>#DIV/0!</v>
      </c>
      <c r="ER38" s="26"/>
      <c r="ES38" s="27"/>
      <c r="ET38" s="28" t="e">
        <f>SUM(ER38/$C$38)*100000</f>
        <v>#DIV/0!</v>
      </c>
      <c r="EU38" s="30" t="e">
        <f t="shared" si="30"/>
        <v>#DIV/0!</v>
      </c>
      <c r="EV38" s="26"/>
      <c r="EW38" s="27"/>
      <c r="EX38" s="28" t="e">
        <f>SUM(EV38/$C$38)*100000</f>
        <v>#DIV/0!</v>
      </c>
      <c r="EY38" s="30" t="e">
        <f t="shared" si="31"/>
        <v>#DIV/0!</v>
      </c>
      <c r="EZ38" s="26"/>
      <c r="FA38" s="27"/>
      <c r="FB38" s="28" t="e">
        <f>SUM(EZ38/$C$38)*100000</f>
        <v>#DIV/0!</v>
      </c>
      <c r="FC38" s="30" t="e">
        <f t="shared" si="32"/>
        <v>#DIV/0!</v>
      </c>
      <c r="FD38" s="26"/>
      <c r="FE38" s="27"/>
      <c r="FF38" s="28" t="e">
        <f>SUM(FD38/$C$38)*100000</f>
        <v>#DIV/0!</v>
      </c>
      <c r="FG38" s="30" t="e">
        <f t="shared" si="33"/>
        <v>#DIV/0!</v>
      </c>
      <c r="FH38" s="26"/>
      <c r="FI38" s="27"/>
      <c r="FJ38" s="28" t="e">
        <f>SUM(FH38/$C$38)*100000</f>
        <v>#DIV/0!</v>
      </c>
      <c r="FK38" s="30" t="e">
        <f t="shared" si="34"/>
        <v>#DIV/0!</v>
      </c>
      <c r="FL38" s="26"/>
      <c r="FM38" s="27"/>
      <c r="FN38" s="28" t="e">
        <f>SUM(FL38/$C$38)*100000</f>
        <v>#DIV/0!</v>
      </c>
      <c r="FO38" s="30" t="e">
        <f t="shared" si="35"/>
        <v>#DIV/0!</v>
      </c>
      <c r="FP38" s="26"/>
      <c r="FQ38" s="27"/>
      <c r="FR38" s="28" t="e">
        <f>SUM(FP38/$C$38)*100000</f>
        <v>#DIV/0!</v>
      </c>
      <c r="FS38" s="30" t="e">
        <f t="shared" si="36"/>
        <v>#DIV/0!</v>
      </c>
      <c r="FT38" s="26"/>
      <c r="FU38" s="27"/>
      <c r="FV38" s="28" t="e">
        <f>SUM(FT38/$C$38)*100000</f>
        <v>#DIV/0!</v>
      </c>
      <c r="FW38" s="30" t="e">
        <f t="shared" si="37"/>
        <v>#DIV/0!</v>
      </c>
      <c r="FX38" s="26"/>
      <c r="FY38" s="27"/>
      <c r="FZ38" s="28" t="e">
        <f>SUM(FX38/$C$38)*100000</f>
        <v>#DIV/0!</v>
      </c>
      <c r="GA38" s="30" t="e">
        <f t="shared" si="38"/>
        <v>#DIV/0!</v>
      </c>
      <c r="GB38" s="26"/>
      <c r="GC38" s="27"/>
      <c r="GD38" s="28" t="e">
        <f>SUM(GB38/$C$38)*100000</f>
        <v>#DIV/0!</v>
      </c>
      <c r="GE38" s="30" t="e">
        <f t="shared" si="39"/>
        <v>#DIV/0!</v>
      </c>
      <c r="GF38" s="26"/>
      <c r="GG38" s="27"/>
      <c r="GH38" s="28" t="e">
        <f>SUM(GF38/$C$38)*100000</f>
        <v>#DIV/0!</v>
      </c>
      <c r="GI38" s="30" t="e">
        <f t="shared" si="40"/>
        <v>#DIV/0!</v>
      </c>
      <c r="GJ38" s="26"/>
      <c r="GK38" s="27"/>
      <c r="GL38" s="28" t="e">
        <f>SUM(GJ38/$C$38)*100000</f>
        <v>#DIV/0!</v>
      </c>
      <c r="GM38" s="30" t="e">
        <f t="shared" si="41"/>
        <v>#DIV/0!</v>
      </c>
      <c r="GN38" s="26"/>
      <c r="GO38" s="27"/>
      <c r="GP38" s="28" t="e">
        <f>SUM(GN38/$C$38)*100000</f>
        <v>#DIV/0!</v>
      </c>
      <c r="GQ38" s="30" t="e">
        <f t="shared" si="42"/>
        <v>#DIV/0!</v>
      </c>
      <c r="GR38" s="26"/>
      <c r="GS38" s="27"/>
      <c r="GT38" s="28" t="e">
        <f>SUM(GR38/$C$38)*100000</f>
        <v>#DIV/0!</v>
      </c>
      <c r="GU38" s="30" t="e">
        <f t="shared" si="43"/>
        <v>#DIV/0!</v>
      </c>
      <c r="GV38" s="26"/>
      <c r="GW38" s="27"/>
      <c r="GX38" s="28" t="e">
        <f>SUM(GV38/$C$38)*100000</f>
        <v>#DIV/0!</v>
      </c>
      <c r="GY38" s="30" t="e">
        <f t="shared" si="44"/>
        <v>#DIV/0!</v>
      </c>
      <c r="GZ38" s="26"/>
      <c r="HA38" s="27"/>
      <c r="HB38" s="28" t="e">
        <f>SUM(GZ38/$C$38)*100000</f>
        <v>#DIV/0!</v>
      </c>
      <c r="HC38" s="30" t="e">
        <f t="shared" si="45"/>
        <v>#DIV/0!</v>
      </c>
      <c r="HD38" s="31">
        <f t="shared" si="60"/>
        <v>0</v>
      </c>
      <c r="HE38" s="31">
        <f t="shared" si="58"/>
        <v>0</v>
      </c>
      <c r="HF38" s="28" t="e">
        <f t="shared" si="46"/>
        <v>#DIV/0!</v>
      </c>
      <c r="HG38" s="29" t="e">
        <f t="shared" si="59"/>
        <v>#DIV/0!</v>
      </c>
    </row>
    <row r="39" spans="1:215" s="216" customFormat="1" ht="25" customHeight="1">
      <c r="A39" s="23"/>
      <c r="B39" s="24"/>
      <c r="C39" s="25"/>
      <c r="D39" s="26"/>
      <c r="E39" s="27"/>
      <c r="F39" s="28" t="e">
        <f t="shared" si="47"/>
        <v>#DIV/0!</v>
      </c>
      <c r="G39" s="29" t="e">
        <f>SUM(E39/D39)*100</f>
        <v>#DIV/0!</v>
      </c>
      <c r="H39" s="26"/>
      <c r="I39" s="27"/>
      <c r="J39" s="28" t="e">
        <f t="shared" si="49"/>
        <v>#DIV/0!</v>
      </c>
      <c r="K39" s="29" t="e">
        <f t="shared" si="50"/>
        <v>#DIV/0!</v>
      </c>
      <c r="L39" s="26"/>
      <c r="M39" s="27"/>
      <c r="N39" s="28" t="e">
        <f t="shared" si="51"/>
        <v>#DIV/0!</v>
      </c>
      <c r="O39" s="29" t="e">
        <f t="shared" si="52"/>
        <v>#DIV/0!</v>
      </c>
      <c r="P39" s="26"/>
      <c r="Q39" s="27"/>
      <c r="R39" s="28" t="e">
        <f t="shared" si="53"/>
        <v>#DIV/0!</v>
      </c>
      <c r="S39" s="29" t="e">
        <f t="shared" si="54"/>
        <v>#DIV/0!</v>
      </c>
      <c r="T39" s="26"/>
      <c r="U39" s="27"/>
      <c r="V39" s="28" t="e">
        <f t="shared" si="55"/>
        <v>#DIV/0!</v>
      </c>
      <c r="W39" s="30" t="e">
        <f t="shared" si="56"/>
        <v>#DIV/0!</v>
      </c>
      <c r="X39" s="26"/>
      <c r="Y39" s="27"/>
      <c r="Z39" s="28" t="e">
        <f>SUM(X39/$C$39)*100000</f>
        <v>#DIV/0!</v>
      </c>
      <c r="AA39" s="30" t="e">
        <f t="shared" si="57"/>
        <v>#DIV/0!</v>
      </c>
      <c r="AB39" s="26"/>
      <c r="AC39" s="27"/>
      <c r="AD39" s="28" t="e">
        <f>SUM(AB39/$C$39)*100000</f>
        <v>#DIV/0!</v>
      </c>
      <c r="AE39" s="30" t="e">
        <f t="shared" si="73"/>
        <v>#DIV/0!</v>
      </c>
      <c r="AF39" s="26"/>
      <c r="AG39" s="27"/>
      <c r="AH39" s="28" t="e">
        <f>SUM(AF39/$C$39)*100000</f>
        <v>#DIV/0!</v>
      </c>
      <c r="AI39" s="30" t="e">
        <f t="shared" si="1"/>
        <v>#DIV/0!</v>
      </c>
      <c r="AJ39" s="26"/>
      <c r="AK39" s="27"/>
      <c r="AL39" s="28" t="e">
        <f>SUM(AJ39/$C$39)*100000</f>
        <v>#DIV/0!</v>
      </c>
      <c r="AM39" s="30" t="e">
        <f t="shared" si="2"/>
        <v>#DIV/0!</v>
      </c>
      <c r="AN39" s="26"/>
      <c r="AO39" s="27"/>
      <c r="AP39" s="28" t="e">
        <f>SUM(AN39/$C$39)*100000</f>
        <v>#DIV/0!</v>
      </c>
      <c r="AQ39" s="30" t="e">
        <f t="shared" si="3"/>
        <v>#DIV/0!</v>
      </c>
      <c r="AR39" s="26"/>
      <c r="AS39" s="27"/>
      <c r="AT39" s="28" t="e">
        <f>SUM(AR39/$C$39)*100000</f>
        <v>#DIV/0!</v>
      </c>
      <c r="AU39" s="30" t="e">
        <f t="shared" si="4"/>
        <v>#DIV/0!</v>
      </c>
      <c r="AV39" s="26"/>
      <c r="AW39" s="27"/>
      <c r="AX39" s="28" t="e">
        <f>SUM(AV39/$C$39)*100000</f>
        <v>#DIV/0!</v>
      </c>
      <c r="AY39" s="30" t="e">
        <f t="shared" si="5"/>
        <v>#DIV/0!</v>
      </c>
      <c r="AZ39" s="26"/>
      <c r="BA39" s="27"/>
      <c r="BB39" s="28" t="e">
        <f>SUM(AZ39/$C$39)*100000</f>
        <v>#DIV/0!</v>
      </c>
      <c r="BC39" s="30" t="e">
        <f t="shared" si="6"/>
        <v>#DIV/0!</v>
      </c>
      <c r="BD39" s="26"/>
      <c r="BE39" s="27"/>
      <c r="BF39" s="28" t="e">
        <f>SUM(BD39/$C$39)*100000</f>
        <v>#DIV/0!</v>
      </c>
      <c r="BG39" s="30" t="e">
        <f t="shared" si="7"/>
        <v>#DIV/0!</v>
      </c>
      <c r="BH39" s="26"/>
      <c r="BI39" s="27"/>
      <c r="BJ39" s="28" t="e">
        <f>SUM(BH39/$C$39)*100000</f>
        <v>#DIV/0!</v>
      </c>
      <c r="BK39" s="30" t="e">
        <f t="shared" si="8"/>
        <v>#DIV/0!</v>
      </c>
      <c r="BL39" s="26"/>
      <c r="BM39" s="27"/>
      <c r="BN39" s="28" t="e">
        <f>SUM(BL39/$C$39)*100000</f>
        <v>#DIV/0!</v>
      </c>
      <c r="BO39" s="30" t="e">
        <f t="shared" si="9"/>
        <v>#DIV/0!</v>
      </c>
      <c r="BP39" s="26"/>
      <c r="BQ39" s="27"/>
      <c r="BR39" s="28" t="e">
        <f>SUM(BP39/$C$39)*100000</f>
        <v>#DIV/0!</v>
      </c>
      <c r="BS39" s="30" t="e">
        <f t="shared" si="10"/>
        <v>#DIV/0!</v>
      </c>
      <c r="BT39" s="26"/>
      <c r="BU39" s="27"/>
      <c r="BV39" s="28" t="e">
        <f>SUM(BT39/$C$39)*100000</f>
        <v>#DIV/0!</v>
      </c>
      <c r="BW39" s="30" t="e">
        <f t="shared" si="11"/>
        <v>#DIV/0!</v>
      </c>
      <c r="BX39" s="26"/>
      <c r="BY39" s="27"/>
      <c r="BZ39" s="28" t="e">
        <f>SUM(BX39/$C$39)*100000</f>
        <v>#DIV/0!</v>
      </c>
      <c r="CA39" s="30" t="e">
        <f t="shared" si="12"/>
        <v>#DIV/0!</v>
      </c>
      <c r="CB39" s="26"/>
      <c r="CC39" s="27"/>
      <c r="CD39" s="28" t="e">
        <f>SUM(CB39/$C$39)*100000</f>
        <v>#DIV/0!</v>
      </c>
      <c r="CE39" s="30" t="e">
        <f t="shared" si="13"/>
        <v>#DIV/0!</v>
      </c>
      <c r="CF39" s="26"/>
      <c r="CG39" s="27"/>
      <c r="CH39" s="28" t="e">
        <f>SUM(CF39/$C$39)*100000</f>
        <v>#DIV/0!</v>
      </c>
      <c r="CI39" s="30" t="e">
        <f t="shared" si="14"/>
        <v>#DIV/0!</v>
      </c>
      <c r="CJ39" s="26"/>
      <c r="CK39" s="27"/>
      <c r="CL39" s="28" t="e">
        <f>SUM(CJ39/$C$39)*100000</f>
        <v>#DIV/0!</v>
      </c>
      <c r="CM39" s="30" t="e">
        <f t="shared" si="15"/>
        <v>#DIV/0!</v>
      </c>
      <c r="CN39" s="26"/>
      <c r="CO39" s="27"/>
      <c r="CP39" s="28" t="e">
        <f>SUM(CN39/$C$39)*100000</f>
        <v>#DIV/0!</v>
      </c>
      <c r="CQ39" s="30" t="e">
        <f t="shared" si="16"/>
        <v>#DIV/0!</v>
      </c>
      <c r="CR39" s="26"/>
      <c r="CS39" s="27"/>
      <c r="CT39" s="28" t="e">
        <f>SUM(CR39/$C$39)*100000</f>
        <v>#DIV/0!</v>
      </c>
      <c r="CU39" s="30" t="e">
        <f t="shared" si="17"/>
        <v>#DIV/0!</v>
      </c>
      <c r="CV39" s="26"/>
      <c r="CW39" s="27"/>
      <c r="CX39" s="28" t="e">
        <f>SUM(CV39/$C$39)*100000</f>
        <v>#DIV/0!</v>
      </c>
      <c r="CY39" s="30" t="e">
        <f t="shared" si="18"/>
        <v>#DIV/0!</v>
      </c>
      <c r="CZ39" s="26"/>
      <c r="DA39" s="27"/>
      <c r="DB39" s="28" t="e">
        <f>SUM(CZ39/$C$39)*100000</f>
        <v>#DIV/0!</v>
      </c>
      <c r="DC39" s="30" t="e">
        <f t="shared" si="19"/>
        <v>#DIV/0!</v>
      </c>
      <c r="DD39" s="26"/>
      <c r="DE39" s="27"/>
      <c r="DF39" s="28" t="e">
        <f>SUM(DD39/$C$39)*100000</f>
        <v>#DIV/0!</v>
      </c>
      <c r="DG39" s="30" t="e">
        <f t="shared" si="20"/>
        <v>#DIV/0!</v>
      </c>
      <c r="DH39" s="26"/>
      <c r="DI39" s="27"/>
      <c r="DJ39" s="28" t="e">
        <f>SUM(DH39/$C$39)*100000</f>
        <v>#DIV/0!</v>
      </c>
      <c r="DK39" s="30" t="e">
        <f t="shared" si="21"/>
        <v>#DIV/0!</v>
      </c>
      <c r="DL39" s="26"/>
      <c r="DM39" s="27"/>
      <c r="DN39" s="28" t="e">
        <f>SUM(DL39/$C$39)*100000</f>
        <v>#DIV/0!</v>
      </c>
      <c r="DO39" s="30" t="e">
        <f t="shared" si="22"/>
        <v>#DIV/0!</v>
      </c>
      <c r="DP39" s="26"/>
      <c r="DQ39" s="27"/>
      <c r="DR39" s="28" t="e">
        <f>SUM(DP39/$C$39)*100000</f>
        <v>#DIV/0!</v>
      </c>
      <c r="DS39" s="30" t="e">
        <f t="shared" si="23"/>
        <v>#DIV/0!</v>
      </c>
      <c r="DT39" s="26"/>
      <c r="DU39" s="27"/>
      <c r="DV39" s="28" t="e">
        <f>SUM(DT39/$C$39)*100000</f>
        <v>#DIV/0!</v>
      </c>
      <c r="DW39" s="30" t="e">
        <f t="shared" si="24"/>
        <v>#DIV/0!</v>
      </c>
      <c r="DX39" s="26"/>
      <c r="DY39" s="27"/>
      <c r="DZ39" s="28" t="e">
        <f>SUM(DX39/$C$39)*100000</f>
        <v>#DIV/0!</v>
      </c>
      <c r="EA39" s="30" t="e">
        <f t="shared" si="25"/>
        <v>#DIV/0!</v>
      </c>
      <c r="EB39" s="26"/>
      <c r="EC39" s="27"/>
      <c r="ED39" s="28" t="e">
        <f>SUM(EB39/$C$39)*100000</f>
        <v>#DIV/0!</v>
      </c>
      <c r="EE39" s="30" t="e">
        <f t="shared" si="26"/>
        <v>#DIV/0!</v>
      </c>
      <c r="EF39" s="26"/>
      <c r="EG39" s="27"/>
      <c r="EH39" s="28" t="e">
        <f>SUM(EF39/$C$39)*100000</f>
        <v>#DIV/0!</v>
      </c>
      <c r="EI39" s="30" t="e">
        <f t="shared" si="27"/>
        <v>#DIV/0!</v>
      </c>
      <c r="EJ39" s="26"/>
      <c r="EK39" s="27"/>
      <c r="EL39" s="28" t="e">
        <f>SUM(EJ39/$C$39)*100000</f>
        <v>#DIV/0!</v>
      </c>
      <c r="EM39" s="30" t="e">
        <f t="shared" si="28"/>
        <v>#DIV/0!</v>
      </c>
      <c r="EN39" s="26"/>
      <c r="EO39" s="27"/>
      <c r="EP39" s="28" t="e">
        <f>SUM(EN39/$C$39)*100000</f>
        <v>#DIV/0!</v>
      </c>
      <c r="EQ39" s="30" t="e">
        <f t="shared" si="29"/>
        <v>#DIV/0!</v>
      </c>
      <c r="ER39" s="26"/>
      <c r="ES39" s="27"/>
      <c r="ET39" s="28" t="e">
        <f>SUM(ER39/$C$39)*100000</f>
        <v>#DIV/0!</v>
      </c>
      <c r="EU39" s="30" t="e">
        <f t="shared" si="30"/>
        <v>#DIV/0!</v>
      </c>
      <c r="EV39" s="26"/>
      <c r="EW39" s="27"/>
      <c r="EX39" s="28" t="e">
        <f>SUM(EV39/$C$39)*100000</f>
        <v>#DIV/0!</v>
      </c>
      <c r="EY39" s="30" t="e">
        <f t="shared" si="31"/>
        <v>#DIV/0!</v>
      </c>
      <c r="EZ39" s="26"/>
      <c r="FA39" s="27"/>
      <c r="FB39" s="28" t="e">
        <f>SUM(EZ39/$C$39)*100000</f>
        <v>#DIV/0!</v>
      </c>
      <c r="FC39" s="30" t="e">
        <f t="shared" si="32"/>
        <v>#DIV/0!</v>
      </c>
      <c r="FD39" s="26"/>
      <c r="FE39" s="27"/>
      <c r="FF39" s="28" t="e">
        <f>SUM(FD39/$C$39)*100000</f>
        <v>#DIV/0!</v>
      </c>
      <c r="FG39" s="30" t="e">
        <f t="shared" si="33"/>
        <v>#DIV/0!</v>
      </c>
      <c r="FH39" s="26"/>
      <c r="FI39" s="27"/>
      <c r="FJ39" s="28" t="e">
        <f>SUM(FH39/$C$39)*100000</f>
        <v>#DIV/0!</v>
      </c>
      <c r="FK39" s="30" t="e">
        <f t="shared" si="34"/>
        <v>#DIV/0!</v>
      </c>
      <c r="FL39" s="26"/>
      <c r="FM39" s="27"/>
      <c r="FN39" s="28" t="e">
        <f>SUM(FL39/$C$39)*100000</f>
        <v>#DIV/0!</v>
      </c>
      <c r="FO39" s="30" t="e">
        <f t="shared" si="35"/>
        <v>#DIV/0!</v>
      </c>
      <c r="FP39" s="26"/>
      <c r="FQ39" s="27"/>
      <c r="FR39" s="28" t="e">
        <f>SUM(FP39/$C$39)*100000</f>
        <v>#DIV/0!</v>
      </c>
      <c r="FS39" s="30" t="e">
        <f t="shared" si="36"/>
        <v>#DIV/0!</v>
      </c>
      <c r="FT39" s="26"/>
      <c r="FU39" s="27"/>
      <c r="FV39" s="28" t="e">
        <f>SUM(FT39/$C$39)*100000</f>
        <v>#DIV/0!</v>
      </c>
      <c r="FW39" s="30" t="e">
        <f t="shared" si="37"/>
        <v>#DIV/0!</v>
      </c>
      <c r="FX39" s="26"/>
      <c r="FY39" s="27"/>
      <c r="FZ39" s="28" t="e">
        <f>SUM(FX39/$C$39)*100000</f>
        <v>#DIV/0!</v>
      </c>
      <c r="GA39" s="30" t="e">
        <f t="shared" si="38"/>
        <v>#DIV/0!</v>
      </c>
      <c r="GB39" s="26"/>
      <c r="GC39" s="27"/>
      <c r="GD39" s="28" t="e">
        <f>SUM(GB39/$C$39)*100000</f>
        <v>#DIV/0!</v>
      </c>
      <c r="GE39" s="30" t="e">
        <f t="shared" si="39"/>
        <v>#DIV/0!</v>
      </c>
      <c r="GF39" s="26"/>
      <c r="GG39" s="27"/>
      <c r="GH39" s="28" t="e">
        <f>SUM(GF39/$C$39)*100000</f>
        <v>#DIV/0!</v>
      </c>
      <c r="GI39" s="30" t="e">
        <f t="shared" si="40"/>
        <v>#DIV/0!</v>
      </c>
      <c r="GJ39" s="26"/>
      <c r="GK39" s="27"/>
      <c r="GL39" s="28" t="e">
        <f>SUM(GJ39/$C$39)*100000</f>
        <v>#DIV/0!</v>
      </c>
      <c r="GM39" s="30" t="e">
        <f t="shared" si="41"/>
        <v>#DIV/0!</v>
      </c>
      <c r="GN39" s="26"/>
      <c r="GO39" s="27"/>
      <c r="GP39" s="28" t="e">
        <f>SUM(GN39/$C$39)*100000</f>
        <v>#DIV/0!</v>
      </c>
      <c r="GQ39" s="30" t="e">
        <f t="shared" si="42"/>
        <v>#DIV/0!</v>
      </c>
      <c r="GR39" s="26"/>
      <c r="GS39" s="27"/>
      <c r="GT39" s="28" t="e">
        <f>SUM(GR39/$C$39)*100000</f>
        <v>#DIV/0!</v>
      </c>
      <c r="GU39" s="30" t="e">
        <f t="shared" si="43"/>
        <v>#DIV/0!</v>
      </c>
      <c r="GV39" s="26"/>
      <c r="GW39" s="27"/>
      <c r="GX39" s="28" t="e">
        <f>SUM(GV39/$C$39)*100000</f>
        <v>#DIV/0!</v>
      </c>
      <c r="GY39" s="30" t="e">
        <f t="shared" si="44"/>
        <v>#DIV/0!</v>
      </c>
      <c r="GZ39" s="26"/>
      <c r="HA39" s="27"/>
      <c r="HB39" s="28" t="e">
        <f>SUM(GZ39/$C$39)*100000</f>
        <v>#DIV/0!</v>
      </c>
      <c r="HC39" s="30" t="e">
        <f t="shared" si="45"/>
        <v>#DIV/0!</v>
      </c>
      <c r="HD39" s="31">
        <f t="shared" si="60"/>
        <v>0</v>
      </c>
      <c r="HE39" s="31">
        <f t="shared" si="58"/>
        <v>0</v>
      </c>
      <c r="HF39" s="28" t="e">
        <f t="shared" si="46"/>
        <v>#DIV/0!</v>
      </c>
      <c r="HG39" s="29" t="e">
        <f t="shared" si="59"/>
        <v>#DIV/0!</v>
      </c>
    </row>
    <row r="40" spans="1:215" s="217" customFormat="1" ht="76.900000000000006" customHeight="1" thickBot="1">
      <c r="A40" s="32" t="s">
        <v>113</v>
      </c>
      <c r="B40" s="33"/>
      <c r="C40" s="34">
        <f>SUM(C14:C39)</f>
        <v>0</v>
      </c>
      <c r="D40" s="35">
        <f>SUM(D14:D39)</f>
        <v>0</v>
      </c>
      <c r="E40" s="35">
        <f>SUM(E14:E39)</f>
        <v>0</v>
      </c>
      <c r="F40" s="36" t="e">
        <f>SUM(D40/C40)*100000</f>
        <v>#DIV/0!</v>
      </c>
      <c r="G40" s="37" t="e">
        <f>SUM(E40/D40)*100</f>
        <v>#DIV/0!</v>
      </c>
      <c r="H40" s="35">
        <f>SUM(H14:H39)</f>
        <v>0</v>
      </c>
      <c r="I40" s="38">
        <f>SUM(I14:I39)</f>
        <v>0</v>
      </c>
      <c r="J40" s="36" t="e">
        <f>SUM(H40/C40)*100000</f>
        <v>#DIV/0!</v>
      </c>
      <c r="K40" s="37" t="e">
        <f t="shared" si="50"/>
        <v>#DIV/0!</v>
      </c>
      <c r="L40" s="35">
        <f>SUM(L14:L39)</f>
        <v>0</v>
      </c>
      <c r="M40" s="38">
        <f>SUM(M14:M39)</f>
        <v>0</v>
      </c>
      <c r="N40" s="36" t="e">
        <f>SUM(L40/C40)*100000</f>
        <v>#DIV/0!</v>
      </c>
      <c r="O40" s="37" t="e">
        <f t="shared" si="52"/>
        <v>#DIV/0!</v>
      </c>
      <c r="P40" s="35">
        <f>SUM(P14:P39)</f>
        <v>0</v>
      </c>
      <c r="Q40" s="38">
        <f>SUM(Q14:Q39)</f>
        <v>0</v>
      </c>
      <c r="R40" s="36" t="e">
        <f>SUM(P40/C40)*100000</f>
        <v>#DIV/0!</v>
      </c>
      <c r="S40" s="37" t="e">
        <f t="shared" si="54"/>
        <v>#DIV/0!</v>
      </c>
      <c r="T40" s="35">
        <f>SUM(T14:T39)</f>
        <v>0</v>
      </c>
      <c r="U40" s="38">
        <f>SUM(U14:U39)</f>
        <v>0</v>
      </c>
      <c r="V40" s="36" t="e">
        <f>SUM(T40/C40)*100000</f>
        <v>#DIV/0!</v>
      </c>
      <c r="W40" s="39" t="e">
        <f t="shared" si="56"/>
        <v>#DIV/0!</v>
      </c>
      <c r="X40" s="35">
        <f>SUM(X14:X39)</f>
        <v>0</v>
      </c>
      <c r="Y40" s="38">
        <f>SUM(Y14:Y39)</f>
        <v>0</v>
      </c>
      <c r="Z40" s="36" t="e">
        <f>SUM(X40/$C$40)*100000</f>
        <v>#DIV/0!</v>
      </c>
      <c r="AA40" s="39" t="e">
        <f t="shared" si="57"/>
        <v>#DIV/0!</v>
      </c>
      <c r="AB40" s="35">
        <f>SUM(AB14:AB39)</f>
        <v>0</v>
      </c>
      <c r="AC40" s="38">
        <f>SUM(AC14:AC39)</f>
        <v>0</v>
      </c>
      <c r="AD40" s="36" t="e">
        <f>SUM(AB40/$C$40)*100000</f>
        <v>#DIV/0!</v>
      </c>
      <c r="AE40" s="39" t="e">
        <f t="shared" si="73"/>
        <v>#DIV/0!</v>
      </c>
      <c r="AF40" s="35">
        <f>SUM(AF14:AF39)</f>
        <v>0</v>
      </c>
      <c r="AG40" s="38">
        <f>SUM(AG14:AG39)</f>
        <v>0</v>
      </c>
      <c r="AH40" s="36" t="e">
        <f>SUM(AF40/$C$40)*100000</f>
        <v>#DIV/0!</v>
      </c>
      <c r="AI40" s="39" t="e">
        <f t="shared" si="1"/>
        <v>#DIV/0!</v>
      </c>
      <c r="AJ40" s="35">
        <f>SUM(AJ14:AJ39)</f>
        <v>0</v>
      </c>
      <c r="AK40" s="38">
        <f>SUM(AK14:AK39)</f>
        <v>0</v>
      </c>
      <c r="AL40" s="36" t="e">
        <f>SUM(AJ40/$C$40)*100000</f>
        <v>#DIV/0!</v>
      </c>
      <c r="AM40" s="39" t="e">
        <f t="shared" si="2"/>
        <v>#DIV/0!</v>
      </c>
      <c r="AN40" s="35">
        <f>SUM(AN14:AN39)</f>
        <v>0</v>
      </c>
      <c r="AO40" s="38">
        <f>SUM(AO14:AO39)</f>
        <v>0</v>
      </c>
      <c r="AP40" s="36" t="e">
        <f>SUM(AN40/$C$40)*100000</f>
        <v>#DIV/0!</v>
      </c>
      <c r="AQ40" s="39" t="e">
        <f t="shared" si="3"/>
        <v>#DIV/0!</v>
      </c>
      <c r="AR40" s="35">
        <f>SUM(AR14:AR39)</f>
        <v>0</v>
      </c>
      <c r="AS40" s="38">
        <f>SUM(AS14:AS39)</f>
        <v>0</v>
      </c>
      <c r="AT40" s="36" t="e">
        <f>SUM(AR40/$C$40)*100000</f>
        <v>#DIV/0!</v>
      </c>
      <c r="AU40" s="39" t="e">
        <f t="shared" si="4"/>
        <v>#DIV/0!</v>
      </c>
      <c r="AV40" s="35">
        <f>SUM(AV14:AV39)</f>
        <v>0</v>
      </c>
      <c r="AW40" s="38">
        <f>SUM(AW14:AW39)</f>
        <v>0</v>
      </c>
      <c r="AX40" s="36" t="e">
        <f>SUM(AV40/$C$40)*100000</f>
        <v>#DIV/0!</v>
      </c>
      <c r="AY40" s="39" t="e">
        <f t="shared" si="5"/>
        <v>#DIV/0!</v>
      </c>
      <c r="AZ40" s="35">
        <f>SUM(AZ14:AZ39)</f>
        <v>0</v>
      </c>
      <c r="BA40" s="38">
        <f>SUM(BA14:BA39)</f>
        <v>0</v>
      </c>
      <c r="BB40" s="36" t="e">
        <f>SUM(AZ40/$C$40)*100000</f>
        <v>#DIV/0!</v>
      </c>
      <c r="BC40" s="39" t="e">
        <f t="shared" si="6"/>
        <v>#DIV/0!</v>
      </c>
      <c r="BD40" s="35">
        <f>SUM(BD14:BD39)</f>
        <v>0</v>
      </c>
      <c r="BE40" s="38">
        <f>SUM(BE14:BE39)</f>
        <v>0</v>
      </c>
      <c r="BF40" s="36" t="e">
        <f>SUM(BD40/$C$40)*100000</f>
        <v>#DIV/0!</v>
      </c>
      <c r="BG40" s="39" t="e">
        <f t="shared" si="7"/>
        <v>#DIV/0!</v>
      </c>
      <c r="BH40" s="35">
        <f>SUM(BH14:BH39)</f>
        <v>0</v>
      </c>
      <c r="BI40" s="38">
        <f>SUM(BI14:BI39)</f>
        <v>0</v>
      </c>
      <c r="BJ40" s="36" t="e">
        <f>SUM(BH40/$C$40)*100000</f>
        <v>#DIV/0!</v>
      </c>
      <c r="BK40" s="39" t="e">
        <f t="shared" si="8"/>
        <v>#DIV/0!</v>
      </c>
      <c r="BL40" s="35">
        <f>SUM(BL14:BL39)</f>
        <v>0</v>
      </c>
      <c r="BM40" s="38">
        <f>SUM(BM14:BM39)</f>
        <v>0</v>
      </c>
      <c r="BN40" s="36" t="e">
        <f>SUM(BL40/$C$40)*100000</f>
        <v>#DIV/0!</v>
      </c>
      <c r="BO40" s="39" t="e">
        <f t="shared" si="9"/>
        <v>#DIV/0!</v>
      </c>
      <c r="BP40" s="35">
        <f>SUM(BP14:BP39)</f>
        <v>0</v>
      </c>
      <c r="BQ40" s="38">
        <f>SUM(BQ14:BQ39)</f>
        <v>0</v>
      </c>
      <c r="BR40" s="36" t="e">
        <f>SUM(BP40/$C$40)*100000</f>
        <v>#DIV/0!</v>
      </c>
      <c r="BS40" s="39" t="e">
        <f t="shared" si="10"/>
        <v>#DIV/0!</v>
      </c>
      <c r="BT40" s="35">
        <f>SUM(BT14:BT39)</f>
        <v>0</v>
      </c>
      <c r="BU40" s="38">
        <f>SUM(BU14:BU39)</f>
        <v>0</v>
      </c>
      <c r="BV40" s="36" t="e">
        <f>SUM(BT40/$C$40)*100000</f>
        <v>#DIV/0!</v>
      </c>
      <c r="BW40" s="39" t="e">
        <f t="shared" si="11"/>
        <v>#DIV/0!</v>
      </c>
      <c r="BX40" s="35">
        <f>SUM(BX14:BX39)</f>
        <v>0</v>
      </c>
      <c r="BY40" s="38">
        <f>SUM(BY14:BY39)</f>
        <v>0</v>
      </c>
      <c r="BZ40" s="36" t="e">
        <f>SUM(BX40/$C$40)*100000</f>
        <v>#DIV/0!</v>
      </c>
      <c r="CA40" s="39" t="e">
        <f t="shared" si="12"/>
        <v>#DIV/0!</v>
      </c>
      <c r="CB40" s="35">
        <f>SUM(CB14:CB39)</f>
        <v>0</v>
      </c>
      <c r="CC40" s="38">
        <f>SUM(CC14:CC39)</f>
        <v>0</v>
      </c>
      <c r="CD40" s="36" t="e">
        <f>SUM(CB40/$C$40)*100000</f>
        <v>#DIV/0!</v>
      </c>
      <c r="CE40" s="39" t="e">
        <f t="shared" si="13"/>
        <v>#DIV/0!</v>
      </c>
      <c r="CF40" s="35">
        <f>SUM(CF14:CF39)</f>
        <v>0</v>
      </c>
      <c r="CG40" s="38">
        <f>SUM(CG14:CG39)</f>
        <v>0</v>
      </c>
      <c r="CH40" s="36" t="e">
        <f>SUM(CF40/$C$40)*100000</f>
        <v>#DIV/0!</v>
      </c>
      <c r="CI40" s="39" t="e">
        <f t="shared" si="14"/>
        <v>#DIV/0!</v>
      </c>
      <c r="CJ40" s="35">
        <f>SUM(CJ14:CJ39)</f>
        <v>0</v>
      </c>
      <c r="CK40" s="38">
        <f>SUM(CK14:CK39)</f>
        <v>0</v>
      </c>
      <c r="CL40" s="36" t="e">
        <f>SUM(CJ40/$C$40)*100000</f>
        <v>#DIV/0!</v>
      </c>
      <c r="CM40" s="39" t="e">
        <f t="shared" si="15"/>
        <v>#DIV/0!</v>
      </c>
      <c r="CN40" s="35">
        <f>SUM(CN14:CN39)</f>
        <v>0</v>
      </c>
      <c r="CO40" s="38">
        <f>SUM(CO14:CO39)</f>
        <v>0</v>
      </c>
      <c r="CP40" s="36" t="e">
        <f>SUM(CN40/$C$40)*100000</f>
        <v>#DIV/0!</v>
      </c>
      <c r="CQ40" s="39" t="e">
        <f t="shared" si="16"/>
        <v>#DIV/0!</v>
      </c>
      <c r="CR40" s="35">
        <f>SUM(CR14:CR39)</f>
        <v>0</v>
      </c>
      <c r="CS40" s="38">
        <f>SUM(CS14:CS39)</f>
        <v>0</v>
      </c>
      <c r="CT40" s="36" t="e">
        <f>SUM(CR40/$C$40)*100000</f>
        <v>#DIV/0!</v>
      </c>
      <c r="CU40" s="39" t="e">
        <f t="shared" si="17"/>
        <v>#DIV/0!</v>
      </c>
      <c r="CV40" s="35">
        <f>SUM(CV14:CV39)</f>
        <v>0</v>
      </c>
      <c r="CW40" s="38">
        <f>SUM(CW14:CW39)</f>
        <v>0</v>
      </c>
      <c r="CX40" s="36" t="e">
        <f>SUM(CV40/$C$40)*100000</f>
        <v>#DIV/0!</v>
      </c>
      <c r="CY40" s="39" t="e">
        <f t="shared" si="18"/>
        <v>#DIV/0!</v>
      </c>
      <c r="CZ40" s="35">
        <f>SUM(CZ14:CZ39)</f>
        <v>0</v>
      </c>
      <c r="DA40" s="38">
        <f>SUM(DA14:DA39)</f>
        <v>0</v>
      </c>
      <c r="DB40" s="36" t="e">
        <f>SUM(CZ40/$C$40)*100000</f>
        <v>#DIV/0!</v>
      </c>
      <c r="DC40" s="39" t="e">
        <f t="shared" si="19"/>
        <v>#DIV/0!</v>
      </c>
      <c r="DD40" s="35">
        <f>SUM(DD14:DD39)</f>
        <v>0</v>
      </c>
      <c r="DE40" s="38">
        <f>SUM(DE14:DE39)</f>
        <v>0</v>
      </c>
      <c r="DF40" s="36" t="e">
        <f>SUM(DD40/$C$40)*100000</f>
        <v>#DIV/0!</v>
      </c>
      <c r="DG40" s="39" t="e">
        <f t="shared" si="20"/>
        <v>#DIV/0!</v>
      </c>
      <c r="DH40" s="35">
        <f>SUM(DH14:DH39)</f>
        <v>0</v>
      </c>
      <c r="DI40" s="38">
        <f>SUM(DI14:DI39)</f>
        <v>0</v>
      </c>
      <c r="DJ40" s="36" t="e">
        <f>SUM(DH40/$C$40)*100000</f>
        <v>#DIV/0!</v>
      </c>
      <c r="DK40" s="39" t="e">
        <f t="shared" si="21"/>
        <v>#DIV/0!</v>
      </c>
      <c r="DL40" s="35">
        <f>SUM(DL14:DL39)</f>
        <v>0</v>
      </c>
      <c r="DM40" s="38">
        <f>SUM(DM14:DM39)</f>
        <v>0</v>
      </c>
      <c r="DN40" s="36" t="e">
        <f>SUM(DL40/$C$40)*100000</f>
        <v>#DIV/0!</v>
      </c>
      <c r="DO40" s="39" t="e">
        <f t="shared" si="22"/>
        <v>#DIV/0!</v>
      </c>
      <c r="DP40" s="35">
        <f>SUM(DP14:DP39)</f>
        <v>0</v>
      </c>
      <c r="DQ40" s="38">
        <f>SUM(DQ14:DQ39)</f>
        <v>0</v>
      </c>
      <c r="DR40" s="36" t="e">
        <f>SUM(DP40/$C$40)*100000</f>
        <v>#DIV/0!</v>
      </c>
      <c r="DS40" s="39" t="e">
        <f t="shared" si="23"/>
        <v>#DIV/0!</v>
      </c>
      <c r="DT40" s="35">
        <f>SUM(DT14:DT39)</f>
        <v>0</v>
      </c>
      <c r="DU40" s="38">
        <f>SUM(DU14:DU39)</f>
        <v>0</v>
      </c>
      <c r="DV40" s="36" t="e">
        <f>SUM(DT40/$C$40)*100000</f>
        <v>#DIV/0!</v>
      </c>
      <c r="DW40" s="39" t="e">
        <f t="shared" si="24"/>
        <v>#DIV/0!</v>
      </c>
      <c r="DX40" s="35">
        <f>SUM(DX14:DX39)</f>
        <v>0</v>
      </c>
      <c r="DY40" s="38">
        <f>SUM(DY14:DY39)</f>
        <v>0</v>
      </c>
      <c r="DZ40" s="36" t="e">
        <f>SUM(DX40/$C$40)*100000</f>
        <v>#DIV/0!</v>
      </c>
      <c r="EA40" s="39" t="e">
        <f t="shared" si="25"/>
        <v>#DIV/0!</v>
      </c>
      <c r="EB40" s="35">
        <f>SUM(EB14:EB39)</f>
        <v>0</v>
      </c>
      <c r="EC40" s="38">
        <f>SUM(EC14:EC39)</f>
        <v>0</v>
      </c>
      <c r="ED40" s="36" t="e">
        <f>SUM(EB40/$C$40)*100000</f>
        <v>#DIV/0!</v>
      </c>
      <c r="EE40" s="39" t="e">
        <f t="shared" si="26"/>
        <v>#DIV/0!</v>
      </c>
      <c r="EF40" s="35">
        <f>SUM(EF14:EF39)</f>
        <v>0</v>
      </c>
      <c r="EG40" s="38">
        <f>SUM(EG14:EG39)</f>
        <v>0</v>
      </c>
      <c r="EH40" s="36" t="e">
        <f>SUM(EF40/$C$40)*100000</f>
        <v>#DIV/0!</v>
      </c>
      <c r="EI40" s="39" t="e">
        <f t="shared" si="27"/>
        <v>#DIV/0!</v>
      </c>
      <c r="EJ40" s="35">
        <f>SUM(EJ14:EJ39)</f>
        <v>0</v>
      </c>
      <c r="EK40" s="38">
        <f>SUM(EK14:EK39)</f>
        <v>0</v>
      </c>
      <c r="EL40" s="36" t="e">
        <f>SUM(EJ40/$C$40)*100000</f>
        <v>#DIV/0!</v>
      </c>
      <c r="EM40" s="39" t="e">
        <f t="shared" si="28"/>
        <v>#DIV/0!</v>
      </c>
      <c r="EN40" s="35">
        <f>SUM(EN14:EN39)</f>
        <v>0</v>
      </c>
      <c r="EO40" s="38">
        <f>SUM(EO14:EO39)</f>
        <v>0</v>
      </c>
      <c r="EP40" s="36" t="e">
        <f>SUM(EN40/$C$40)*100000</f>
        <v>#DIV/0!</v>
      </c>
      <c r="EQ40" s="39" t="e">
        <f t="shared" si="29"/>
        <v>#DIV/0!</v>
      </c>
      <c r="ER40" s="35">
        <f>SUM(ER14:ER39)</f>
        <v>0</v>
      </c>
      <c r="ES40" s="38">
        <f>SUM(ES14:ES39)</f>
        <v>0</v>
      </c>
      <c r="ET40" s="36" t="e">
        <f>SUM(ER40/$C$40)*100000</f>
        <v>#DIV/0!</v>
      </c>
      <c r="EU40" s="39" t="e">
        <f t="shared" si="30"/>
        <v>#DIV/0!</v>
      </c>
      <c r="EV40" s="35">
        <f>SUM(EV14:EV39)</f>
        <v>0</v>
      </c>
      <c r="EW40" s="38">
        <f>SUM(EW14:EW39)</f>
        <v>0</v>
      </c>
      <c r="EX40" s="36" t="e">
        <f>SUM(EV40/$C$40)*100000</f>
        <v>#DIV/0!</v>
      </c>
      <c r="EY40" s="39" t="e">
        <f t="shared" si="31"/>
        <v>#DIV/0!</v>
      </c>
      <c r="EZ40" s="35">
        <f>SUM(EZ14:EZ39)</f>
        <v>0</v>
      </c>
      <c r="FA40" s="38">
        <f>SUM(FA14:FA39)</f>
        <v>0</v>
      </c>
      <c r="FB40" s="36" t="e">
        <f>SUM(EZ40/$C$40)*100000</f>
        <v>#DIV/0!</v>
      </c>
      <c r="FC40" s="39" t="e">
        <f t="shared" si="32"/>
        <v>#DIV/0!</v>
      </c>
      <c r="FD40" s="35">
        <f>SUM(FD14:FD39)</f>
        <v>0</v>
      </c>
      <c r="FE40" s="38">
        <f>SUM(FE14:FE39)</f>
        <v>0</v>
      </c>
      <c r="FF40" s="36" t="e">
        <f>SUM(FD40/$C$40)*100000</f>
        <v>#DIV/0!</v>
      </c>
      <c r="FG40" s="39" t="e">
        <f t="shared" si="33"/>
        <v>#DIV/0!</v>
      </c>
      <c r="FH40" s="35">
        <f>SUM(FH14:FH39)</f>
        <v>0</v>
      </c>
      <c r="FI40" s="38">
        <f>SUM(FI14:FI39)</f>
        <v>0</v>
      </c>
      <c r="FJ40" s="36" t="e">
        <f>SUM(FH40/$C$40)*100000</f>
        <v>#DIV/0!</v>
      </c>
      <c r="FK40" s="39" t="e">
        <f t="shared" si="34"/>
        <v>#DIV/0!</v>
      </c>
      <c r="FL40" s="35">
        <f>SUM(FL14:FL39)</f>
        <v>0</v>
      </c>
      <c r="FM40" s="38">
        <f>SUM(FM14:FM39)</f>
        <v>0</v>
      </c>
      <c r="FN40" s="36" t="e">
        <f>SUM(FL40/$C$40)*100000</f>
        <v>#DIV/0!</v>
      </c>
      <c r="FO40" s="39" t="e">
        <f t="shared" si="35"/>
        <v>#DIV/0!</v>
      </c>
      <c r="FP40" s="35">
        <f>SUM(FP14:FP39)</f>
        <v>0</v>
      </c>
      <c r="FQ40" s="38">
        <f>SUM(FQ14:FQ39)</f>
        <v>0</v>
      </c>
      <c r="FR40" s="36" t="e">
        <f>SUM(FP40/$C$40)*100000</f>
        <v>#DIV/0!</v>
      </c>
      <c r="FS40" s="39" t="e">
        <f t="shared" si="36"/>
        <v>#DIV/0!</v>
      </c>
      <c r="FT40" s="35">
        <f>SUM(FT14:FT39)</f>
        <v>0</v>
      </c>
      <c r="FU40" s="38">
        <f>SUM(FU14:FU39)</f>
        <v>0</v>
      </c>
      <c r="FV40" s="36" t="e">
        <f>SUM(FT40/$C$40)*100000</f>
        <v>#DIV/0!</v>
      </c>
      <c r="FW40" s="39" t="e">
        <f t="shared" si="37"/>
        <v>#DIV/0!</v>
      </c>
      <c r="FX40" s="35">
        <f>SUM(FX14:FX39)</f>
        <v>0</v>
      </c>
      <c r="FY40" s="38">
        <f>SUM(FY14:FY39)</f>
        <v>0</v>
      </c>
      <c r="FZ40" s="36" t="e">
        <f>SUM(FX40/$C$40)*100000</f>
        <v>#DIV/0!</v>
      </c>
      <c r="GA40" s="39" t="e">
        <f t="shared" si="38"/>
        <v>#DIV/0!</v>
      </c>
      <c r="GB40" s="35">
        <f>SUM(GB14:GB39)</f>
        <v>0</v>
      </c>
      <c r="GC40" s="38">
        <f>SUM(GC14:GC39)</f>
        <v>0</v>
      </c>
      <c r="GD40" s="36" t="e">
        <f>SUM(GB40/$C$40)*100000</f>
        <v>#DIV/0!</v>
      </c>
      <c r="GE40" s="39" t="e">
        <f t="shared" si="39"/>
        <v>#DIV/0!</v>
      </c>
      <c r="GF40" s="35">
        <f>SUM(GF14:GF39)</f>
        <v>0</v>
      </c>
      <c r="GG40" s="38">
        <f>SUM(GG14:GG39)</f>
        <v>0</v>
      </c>
      <c r="GH40" s="36" t="e">
        <f>SUM(GF40/$C$40)*100000</f>
        <v>#DIV/0!</v>
      </c>
      <c r="GI40" s="39" t="e">
        <f t="shared" si="40"/>
        <v>#DIV/0!</v>
      </c>
      <c r="GJ40" s="35">
        <f>SUM(GJ14:GJ39)</f>
        <v>0</v>
      </c>
      <c r="GK40" s="38">
        <f>SUM(GK14:GK39)</f>
        <v>0</v>
      </c>
      <c r="GL40" s="36" t="e">
        <f>SUM(GJ40/$C$40)*100000</f>
        <v>#DIV/0!</v>
      </c>
      <c r="GM40" s="39" t="e">
        <f t="shared" si="41"/>
        <v>#DIV/0!</v>
      </c>
      <c r="GN40" s="35">
        <f>SUM(GN14:GN39)</f>
        <v>0</v>
      </c>
      <c r="GO40" s="38">
        <f>SUM(GO14:GO39)</f>
        <v>0</v>
      </c>
      <c r="GP40" s="36" t="e">
        <f>SUM(GN40/$C$40)*100000</f>
        <v>#DIV/0!</v>
      </c>
      <c r="GQ40" s="39" t="e">
        <f t="shared" si="42"/>
        <v>#DIV/0!</v>
      </c>
      <c r="GR40" s="35">
        <f>SUM(GR14:GR39)</f>
        <v>0</v>
      </c>
      <c r="GS40" s="38">
        <f>SUM(GS14:GS39)</f>
        <v>0</v>
      </c>
      <c r="GT40" s="36" t="e">
        <f>SUM(GR40/$C$40)*100000</f>
        <v>#DIV/0!</v>
      </c>
      <c r="GU40" s="39" t="e">
        <f t="shared" si="43"/>
        <v>#DIV/0!</v>
      </c>
      <c r="GV40" s="35">
        <f>SUM(GV14:GV39)</f>
        <v>0</v>
      </c>
      <c r="GW40" s="38">
        <f>SUM(GW14:GW39)</f>
        <v>0</v>
      </c>
      <c r="GX40" s="36" t="e">
        <f>SUM(GV40/$C$40)*100000</f>
        <v>#DIV/0!</v>
      </c>
      <c r="GY40" s="39" t="e">
        <f t="shared" si="44"/>
        <v>#DIV/0!</v>
      </c>
      <c r="GZ40" s="35">
        <f>SUM(GZ14:GZ39)</f>
        <v>0</v>
      </c>
      <c r="HA40" s="38">
        <f>SUM(HA14:HA39)</f>
        <v>0</v>
      </c>
      <c r="HB40" s="36" t="e">
        <f>SUM(GZ40/$C$40)*100000</f>
        <v>#DIV/0!</v>
      </c>
      <c r="HC40" s="39" t="e">
        <f t="shared" si="45"/>
        <v>#DIV/0!</v>
      </c>
      <c r="HD40" s="31">
        <f t="shared" si="60"/>
        <v>0</v>
      </c>
      <c r="HE40" s="31">
        <f t="shared" si="58"/>
        <v>0</v>
      </c>
      <c r="HF40" s="36" t="e">
        <f t="shared" si="46"/>
        <v>#DIV/0!</v>
      </c>
      <c r="HG40" s="37" t="e">
        <f t="shared" si="59"/>
        <v>#DIV/0!</v>
      </c>
    </row>
    <row r="41" spans="1:215" s="220" customFormat="1" ht="22.5" customHeight="1">
      <c r="A41" s="40"/>
      <c r="B41" s="40"/>
      <c r="C41" s="218"/>
      <c r="D41" s="219"/>
      <c r="E41" s="219"/>
      <c r="F41" s="41"/>
      <c r="G41" s="41"/>
      <c r="H41" s="219"/>
      <c r="I41" s="219"/>
      <c r="J41" s="41"/>
      <c r="K41" s="41"/>
      <c r="L41" s="219"/>
      <c r="M41" s="219"/>
      <c r="N41" s="41"/>
      <c r="O41" s="41"/>
      <c r="P41" s="219"/>
      <c r="Q41" s="219"/>
      <c r="R41" s="41"/>
      <c r="S41" s="41"/>
      <c r="T41" s="219"/>
      <c r="U41" s="219"/>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219"/>
      <c r="BA41" s="219"/>
      <c r="BB41" s="41"/>
      <c r="BC41" s="41"/>
    </row>
    <row r="42" spans="1:215" s="207" customFormat="1" ht="14.5">
      <c r="A42" s="221"/>
      <c r="B42" s="221"/>
      <c r="C42" s="221"/>
      <c r="D42" s="221"/>
      <c r="E42" s="221"/>
      <c r="F42" s="221"/>
      <c r="G42" s="221"/>
      <c r="H42" s="221"/>
      <c r="I42" s="221"/>
      <c r="J42" s="221"/>
      <c r="K42" s="221"/>
      <c r="L42" s="221"/>
      <c r="M42" s="221"/>
      <c r="N42" s="221"/>
      <c r="O42" s="221"/>
      <c r="P42" s="221"/>
      <c r="Q42" s="221"/>
      <c r="R42" s="221"/>
      <c r="S42" s="221"/>
      <c r="T42" s="221"/>
      <c r="U42" s="221"/>
      <c r="V42" s="221"/>
    </row>
    <row r="43" spans="1:215" s="207" customFormat="1" ht="14.5">
      <c r="A43" s="221"/>
      <c r="B43" s="221"/>
      <c r="C43" s="221"/>
      <c r="D43" s="221"/>
      <c r="E43" s="221"/>
      <c r="F43" s="221"/>
      <c r="G43" s="221"/>
      <c r="H43" s="221"/>
      <c r="I43" s="221"/>
      <c r="J43" s="221"/>
      <c r="K43" s="221"/>
      <c r="L43" s="221"/>
      <c r="M43" s="221"/>
      <c r="N43" s="221"/>
      <c r="O43" s="221"/>
      <c r="P43" s="221"/>
      <c r="Q43" s="221"/>
      <c r="R43" s="221"/>
      <c r="S43" s="221"/>
      <c r="T43" s="221"/>
      <c r="U43" s="221"/>
      <c r="V43" s="221"/>
    </row>
    <row r="44" spans="1:215" s="207" customFormat="1" ht="14.5">
      <c r="A44" s="221"/>
      <c r="B44" s="221"/>
      <c r="C44" s="221"/>
      <c r="D44" s="221"/>
      <c r="E44" s="221"/>
      <c r="F44" s="221"/>
      <c r="G44" s="221"/>
      <c r="H44" s="221"/>
      <c r="I44" s="221"/>
      <c r="J44" s="221"/>
      <c r="K44" s="221"/>
      <c r="L44" s="221"/>
      <c r="M44" s="221"/>
      <c r="N44" s="221"/>
      <c r="O44" s="221"/>
      <c r="P44" s="221"/>
      <c r="Q44" s="221"/>
      <c r="R44" s="221"/>
      <c r="S44" s="221"/>
      <c r="T44" s="221"/>
      <c r="U44" s="221"/>
      <c r="V44" s="221"/>
    </row>
    <row r="45" spans="1:215" s="207" customFormat="1" ht="14.5">
      <c r="A45" s="221"/>
      <c r="B45" s="221"/>
      <c r="C45" s="221"/>
      <c r="D45" s="221"/>
      <c r="E45" s="221"/>
      <c r="F45" s="221"/>
      <c r="G45" s="221"/>
      <c r="H45" s="221"/>
      <c r="I45" s="221"/>
      <c r="J45" s="221"/>
      <c r="K45" s="221"/>
      <c r="L45" s="221"/>
      <c r="M45" s="221"/>
      <c r="N45" s="221"/>
      <c r="O45" s="221"/>
      <c r="P45" s="221"/>
      <c r="Q45" s="221"/>
      <c r="R45" s="221"/>
      <c r="S45" s="221"/>
      <c r="T45" s="221"/>
      <c r="U45" s="221"/>
      <c r="V45" s="221"/>
    </row>
    <row r="46" spans="1:215" s="207" customFormat="1" ht="14.5">
      <c r="A46" s="221"/>
      <c r="B46" s="221"/>
      <c r="C46" s="221"/>
      <c r="D46" s="221"/>
      <c r="E46" s="221"/>
      <c r="F46" s="221"/>
      <c r="G46" s="221"/>
      <c r="H46" s="221"/>
      <c r="I46" s="221"/>
      <c r="J46" s="221"/>
      <c r="K46" s="221"/>
      <c r="L46" s="221"/>
      <c r="M46" s="221"/>
      <c r="N46" s="221"/>
      <c r="O46" s="221"/>
      <c r="P46" s="221"/>
      <c r="Q46" s="221"/>
      <c r="R46" s="221"/>
      <c r="S46" s="221"/>
      <c r="T46" s="221"/>
      <c r="U46" s="221"/>
      <c r="V46" s="221"/>
    </row>
    <row r="47" spans="1:215" s="207" customFormat="1" ht="14.5">
      <c r="A47" s="221"/>
      <c r="B47" s="221"/>
      <c r="C47" s="221"/>
      <c r="D47" s="221"/>
      <c r="E47" s="221"/>
      <c r="F47" s="221"/>
      <c r="G47" s="221"/>
      <c r="H47" s="221"/>
      <c r="I47" s="221"/>
      <c r="J47" s="221"/>
      <c r="K47" s="221"/>
      <c r="L47" s="221"/>
      <c r="M47" s="221"/>
      <c r="N47" s="221"/>
      <c r="O47" s="221"/>
      <c r="P47" s="221"/>
      <c r="Q47" s="221"/>
      <c r="R47" s="221"/>
      <c r="S47" s="221"/>
      <c r="T47" s="221"/>
      <c r="U47" s="221"/>
      <c r="V47" s="221"/>
    </row>
    <row r="48" spans="1:215" s="207" customFormat="1" ht="14.5">
      <c r="A48" s="221"/>
      <c r="B48" s="221"/>
      <c r="C48" s="221"/>
      <c r="D48" s="221"/>
      <c r="E48" s="221"/>
      <c r="F48" s="221"/>
      <c r="G48" s="221"/>
      <c r="H48" s="221"/>
      <c r="I48" s="221"/>
      <c r="J48" s="221"/>
      <c r="K48" s="221"/>
      <c r="L48" s="221"/>
      <c r="M48" s="221"/>
      <c r="N48" s="221"/>
      <c r="O48" s="221"/>
      <c r="P48" s="221"/>
      <c r="Q48" s="221"/>
      <c r="R48" s="221"/>
      <c r="S48" s="221"/>
      <c r="T48" s="221"/>
      <c r="U48" s="221"/>
      <c r="V48" s="221"/>
    </row>
    <row r="49" spans="1:22" s="207" customFormat="1" ht="14.5">
      <c r="A49" s="221"/>
      <c r="B49" s="221"/>
      <c r="C49" s="221"/>
      <c r="D49" s="221"/>
      <c r="E49" s="221"/>
      <c r="F49" s="221"/>
      <c r="G49" s="221"/>
      <c r="H49" s="221"/>
      <c r="I49" s="221"/>
      <c r="J49" s="221"/>
      <c r="K49" s="221"/>
      <c r="L49" s="221"/>
      <c r="M49" s="221"/>
      <c r="N49" s="221"/>
      <c r="O49" s="221"/>
      <c r="P49" s="221"/>
      <c r="Q49" s="221"/>
      <c r="R49" s="221"/>
      <c r="S49" s="221"/>
      <c r="T49" s="221"/>
      <c r="U49" s="221"/>
      <c r="V49" s="221"/>
    </row>
    <row r="50" spans="1:22" s="207" customFormat="1" ht="14.5">
      <c r="A50" s="221"/>
      <c r="B50" s="221"/>
      <c r="C50" s="221"/>
      <c r="D50" s="221"/>
      <c r="E50" s="221"/>
      <c r="F50" s="221"/>
      <c r="G50" s="221"/>
      <c r="H50" s="221"/>
      <c r="I50" s="221"/>
      <c r="J50" s="221"/>
      <c r="K50" s="221"/>
      <c r="L50" s="221"/>
      <c r="M50" s="221"/>
      <c r="N50" s="221"/>
      <c r="O50" s="221"/>
      <c r="P50" s="221"/>
      <c r="Q50" s="221"/>
      <c r="R50" s="221"/>
      <c r="S50" s="221"/>
      <c r="T50" s="221"/>
      <c r="U50" s="221"/>
      <c r="V50" s="221"/>
    </row>
    <row r="51" spans="1:22" s="207" customFormat="1" ht="14.5">
      <c r="A51" s="221"/>
      <c r="B51" s="221"/>
      <c r="C51" s="221"/>
      <c r="D51" s="221"/>
      <c r="E51" s="221"/>
      <c r="F51" s="221"/>
      <c r="G51" s="221"/>
      <c r="H51" s="221"/>
      <c r="I51" s="221"/>
      <c r="J51" s="221"/>
      <c r="K51" s="221"/>
      <c r="L51" s="221"/>
      <c r="M51" s="221"/>
      <c r="N51" s="221"/>
      <c r="O51" s="221"/>
      <c r="P51" s="221"/>
      <c r="Q51" s="221"/>
      <c r="R51" s="221"/>
      <c r="S51" s="221"/>
      <c r="T51" s="221"/>
      <c r="U51" s="221"/>
      <c r="V51" s="221"/>
    </row>
    <row r="52" spans="1:22" s="207" customFormat="1" ht="14.5">
      <c r="A52" s="221"/>
      <c r="B52" s="221"/>
      <c r="C52" s="221"/>
      <c r="D52" s="221"/>
      <c r="E52" s="221"/>
      <c r="F52" s="221"/>
      <c r="G52" s="221"/>
      <c r="H52" s="221"/>
      <c r="I52" s="221"/>
      <c r="J52" s="221"/>
      <c r="K52" s="221"/>
      <c r="L52" s="221"/>
      <c r="M52" s="221"/>
      <c r="N52" s="221"/>
      <c r="O52" s="221"/>
      <c r="P52" s="221"/>
      <c r="Q52" s="221"/>
      <c r="R52" s="221"/>
      <c r="S52" s="221"/>
      <c r="T52" s="221"/>
      <c r="U52" s="221"/>
      <c r="V52" s="221"/>
    </row>
    <row r="53" spans="1:22" s="207" customFormat="1" ht="14.5">
      <c r="A53" s="221"/>
      <c r="B53" s="221"/>
      <c r="C53" s="221"/>
      <c r="D53" s="221"/>
      <c r="E53" s="221"/>
      <c r="F53" s="221"/>
      <c r="G53" s="221"/>
      <c r="H53" s="221"/>
      <c r="I53" s="221"/>
      <c r="J53" s="221"/>
      <c r="K53" s="221"/>
      <c r="L53" s="221"/>
      <c r="M53" s="221"/>
      <c r="N53" s="221"/>
      <c r="O53" s="221"/>
      <c r="P53" s="221"/>
      <c r="Q53" s="221"/>
      <c r="R53" s="221"/>
      <c r="S53" s="221"/>
      <c r="T53" s="221"/>
      <c r="U53" s="221"/>
      <c r="V53" s="221"/>
    </row>
    <row r="54" spans="1:22" s="207" customFormat="1" ht="14.5">
      <c r="A54" s="221"/>
      <c r="B54" s="221"/>
      <c r="C54" s="221"/>
      <c r="D54" s="221"/>
      <c r="E54" s="221"/>
      <c r="F54" s="221"/>
      <c r="G54" s="221"/>
      <c r="H54" s="221"/>
      <c r="I54" s="221"/>
      <c r="J54" s="221"/>
      <c r="K54" s="221"/>
      <c r="L54" s="221"/>
      <c r="M54" s="221"/>
      <c r="N54" s="221"/>
      <c r="O54" s="221"/>
      <c r="P54" s="221"/>
      <c r="Q54" s="221"/>
      <c r="R54" s="221"/>
      <c r="S54" s="221"/>
      <c r="T54" s="221"/>
      <c r="U54" s="221"/>
      <c r="V54" s="221"/>
    </row>
    <row r="55" spans="1:22" s="207" customFormat="1" ht="14.5"/>
    <row r="56" spans="1:22" s="207" customFormat="1" ht="14.5"/>
    <row r="57" spans="1:22" s="207" customFormat="1" ht="14.5"/>
    <row r="58" spans="1:22" s="207" customFormat="1" ht="14.5"/>
    <row r="59" spans="1:22" s="207" customFormat="1" ht="14.5"/>
    <row r="60" spans="1:22" s="207" customFormat="1" ht="14.5"/>
    <row r="61" spans="1:22" s="207" customFormat="1" ht="14.5"/>
    <row r="62" spans="1:22" s="207" customFormat="1" ht="14.5"/>
    <row r="63" spans="1:22" s="207" customFormat="1" ht="14.5"/>
    <row r="64" spans="1:22" s="207" customFormat="1" ht="14.5"/>
    <row r="65" s="207" customFormat="1" ht="14.5"/>
    <row r="66" s="207" customFormat="1" ht="14.5"/>
    <row r="67" s="207" customFormat="1" ht="14.5"/>
    <row r="68" s="207" customFormat="1" ht="14.5"/>
    <row r="69" s="207" customFormat="1" ht="14.5"/>
    <row r="70" s="207" customFormat="1" ht="14.5"/>
    <row r="71" s="207" customFormat="1" ht="14.5"/>
    <row r="72" s="207" customFormat="1" ht="14.5"/>
    <row r="73" s="207" customFormat="1" ht="14.5"/>
    <row r="74" s="207" customFormat="1" ht="14.5"/>
    <row r="75" s="207" customFormat="1" ht="14.5"/>
    <row r="76" s="207" customFormat="1" ht="14.5"/>
    <row r="77" s="207" customFormat="1" ht="14.5"/>
    <row r="78" s="207" customFormat="1" ht="14.5"/>
    <row r="79" s="207" customFormat="1" ht="14.5"/>
    <row r="80" s="207" customFormat="1" ht="14.5"/>
    <row r="81" s="207" customFormat="1" ht="14.5"/>
    <row r="82" s="207" customFormat="1" ht="14.5"/>
    <row r="83" s="207" customFormat="1" ht="14.5"/>
    <row r="84" s="207" customFormat="1" ht="14.5"/>
    <row r="85" s="207" customFormat="1" ht="14.5"/>
    <row r="86" s="207" customFormat="1" ht="14.5"/>
    <row r="87" s="207" customFormat="1" ht="14.5"/>
    <row r="88" s="207" customFormat="1" ht="14.5"/>
    <row r="89" s="207" customFormat="1" ht="14.5"/>
    <row r="90" s="207" customFormat="1" ht="14.5"/>
    <row r="91" s="207" customFormat="1" ht="14.5"/>
    <row r="92" s="207" customFormat="1" ht="14.5"/>
    <row r="93" s="207" customFormat="1" ht="14.5"/>
    <row r="94" s="207" customFormat="1" ht="14.5"/>
    <row r="95" s="207" customFormat="1" ht="14.5"/>
    <row r="96" s="207" customFormat="1" ht="14.5"/>
    <row r="97" s="207" customFormat="1" ht="14.5"/>
    <row r="98" s="207" customFormat="1" ht="14.5"/>
    <row r="99" s="207" customFormat="1" ht="14.5"/>
    <row r="100" s="207" customFormat="1" ht="14.5"/>
    <row r="101" s="207" customFormat="1" ht="14.5"/>
    <row r="102" s="207" customFormat="1" ht="14.5"/>
    <row r="103" s="207" customFormat="1" ht="14.5"/>
    <row r="104" s="207" customFormat="1" ht="14.5"/>
    <row r="105" s="207" customFormat="1" ht="14.5"/>
    <row r="106" s="207" customFormat="1" ht="14.5"/>
    <row r="107" s="207" customFormat="1" ht="14.5"/>
    <row r="108" s="207" customFormat="1" ht="14.5"/>
    <row r="109" s="207" customFormat="1" ht="14.5"/>
    <row r="110" s="207" customFormat="1" ht="14.5"/>
    <row r="111" s="207" customFormat="1" ht="14.5"/>
    <row r="112" s="207" customFormat="1" ht="14.5"/>
    <row r="113" s="207" customFormat="1" ht="14.5"/>
    <row r="114" s="207" customFormat="1" ht="14.5"/>
    <row r="115" s="207" customFormat="1" ht="14.5"/>
    <row r="116" s="207" customFormat="1" ht="14.5"/>
    <row r="117" s="207" customFormat="1" ht="14.5"/>
    <row r="118" s="207" customFormat="1" ht="14.5"/>
    <row r="119" s="207" customFormat="1" ht="14.5"/>
    <row r="120" s="207" customFormat="1" ht="14.5"/>
    <row r="121" s="207" customFormat="1" ht="14.5"/>
    <row r="122" s="207" customFormat="1" ht="14.5"/>
    <row r="123" s="207" customFormat="1" ht="14.5"/>
    <row r="124" s="207" customFormat="1" ht="14.5"/>
    <row r="125" s="207" customFormat="1" ht="14.5"/>
    <row r="126" s="207" customFormat="1" ht="14.5"/>
    <row r="127" s="207" customFormat="1" ht="14.5"/>
    <row r="128" s="207" customFormat="1" ht="14.5"/>
    <row r="129" s="207" customFormat="1" ht="14.5"/>
    <row r="130" s="207" customFormat="1" ht="14.5"/>
    <row r="131" s="207" customFormat="1" ht="14.5"/>
    <row r="132" s="207" customFormat="1" ht="14.5"/>
    <row r="133" s="207" customFormat="1" ht="14.5"/>
    <row r="134" s="207" customFormat="1" ht="14.5"/>
    <row r="135" s="207" customFormat="1" ht="14.5"/>
    <row r="136" s="207" customFormat="1" ht="14.5"/>
    <row r="137" s="207" customFormat="1" ht="14.5"/>
    <row r="138" s="207" customFormat="1" ht="14.5"/>
    <row r="139" s="207" customFormat="1" ht="14.5"/>
    <row r="140" s="207" customFormat="1" ht="14.5"/>
    <row r="141" s="207" customFormat="1" ht="14.5"/>
    <row r="142" s="207" customFormat="1" ht="14.5"/>
    <row r="143" s="207" customFormat="1" ht="14.5"/>
    <row r="144" s="207" customFormat="1" ht="14.5"/>
    <row r="145" s="207" customFormat="1" ht="14.5"/>
    <row r="146" s="207" customFormat="1" ht="14.5"/>
    <row r="147" s="207" customFormat="1" ht="14.5"/>
    <row r="148" s="207" customFormat="1" ht="14.5"/>
    <row r="149" s="207" customFormat="1" ht="14.5"/>
    <row r="150" s="207" customFormat="1" ht="14.5"/>
    <row r="151" s="207" customFormat="1" ht="14.5"/>
    <row r="152" s="207" customFormat="1" ht="14.5"/>
    <row r="153" s="207" customFormat="1" ht="14.5"/>
    <row r="154" s="207" customFormat="1" ht="14.5"/>
    <row r="155" s="207" customFormat="1" ht="14.5"/>
    <row r="156" s="207" customFormat="1" ht="14.5"/>
    <row r="157" s="207" customFormat="1" ht="14.5"/>
    <row r="158" s="207" customFormat="1" ht="14.5"/>
    <row r="159" s="207" customFormat="1" ht="14.5"/>
    <row r="160" s="207" customFormat="1" ht="14.5"/>
    <row r="161" s="207" customFormat="1" ht="14.5"/>
    <row r="162" s="207" customFormat="1" ht="14.5"/>
    <row r="163" s="207" customFormat="1" ht="14.5"/>
    <row r="164" s="207" customFormat="1" ht="14.5"/>
    <row r="165" s="207" customFormat="1" ht="14.5"/>
    <row r="166" s="207" customFormat="1" ht="14.5"/>
    <row r="167" s="207" customFormat="1" ht="14.5"/>
    <row r="168" s="207" customFormat="1" ht="14.5"/>
    <row r="169" s="207" customFormat="1" ht="14.5"/>
    <row r="170" s="207" customFormat="1" ht="14.5"/>
    <row r="171" s="207" customFormat="1" ht="14.5"/>
    <row r="172" s="207" customFormat="1" ht="14.5"/>
    <row r="173" s="207" customFormat="1" ht="14.5"/>
    <row r="174" s="207" customFormat="1" ht="14.5"/>
    <row r="175" s="207" customFormat="1" ht="14.5"/>
    <row r="176" s="207" customFormat="1" ht="14.5"/>
    <row r="177" s="207" customFormat="1" ht="14.5"/>
    <row r="178" s="207" customFormat="1" ht="14.5"/>
    <row r="179" s="207" customFormat="1" ht="14.5"/>
    <row r="180" s="207" customFormat="1" ht="14.5"/>
    <row r="181" s="207" customFormat="1" ht="14.5"/>
    <row r="182" s="207" customFormat="1" ht="14.5"/>
    <row r="183" s="207" customFormat="1" ht="14.5"/>
    <row r="184" s="207" customFormat="1" ht="14.5"/>
    <row r="185" s="207" customFormat="1" ht="14.5"/>
    <row r="186" s="207" customFormat="1" ht="14.5"/>
    <row r="187" s="207" customFormat="1" ht="14.5"/>
    <row r="188" s="207" customFormat="1" ht="14.5"/>
    <row r="189" s="207" customFormat="1" ht="14.5"/>
    <row r="190" s="207" customFormat="1" ht="14.5"/>
    <row r="191" s="207" customFormat="1" ht="14.5"/>
    <row r="192" s="207" customFormat="1" ht="14.5"/>
    <row r="193" s="207" customFormat="1" ht="14.5"/>
    <row r="194" s="207" customFormat="1" ht="14.5"/>
    <row r="195" s="207" customFormat="1" ht="14.5"/>
    <row r="196" s="207" customFormat="1" ht="14.5"/>
    <row r="197" s="207" customFormat="1" ht="14.5"/>
    <row r="198" s="207" customFormat="1" ht="14.5"/>
    <row r="199" s="207" customFormat="1" ht="14.5"/>
    <row r="200" s="207" customFormat="1" ht="14.5"/>
    <row r="201" s="207" customFormat="1" ht="14.5"/>
    <row r="202" s="207" customFormat="1" ht="14.5"/>
    <row r="203" s="207" customFormat="1" ht="14.5"/>
    <row r="204" s="207" customFormat="1" ht="14.5"/>
    <row r="205" s="207" customFormat="1" ht="14.5"/>
    <row r="206" s="207" customFormat="1" ht="14.5"/>
    <row r="207" s="207" customFormat="1" ht="14.5"/>
    <row r="208" s="207" customFormat="1" ht="14.5"/>
    <row r="209" s="207" customFormat="1" ht="14.5"/>
    <row r="210" s="207" customFormat="1" ht="14.5"/>
    <row r="211" s="207" customFormat="1" ht="14.5"/>
    <row r="212" s="207" customFormat="1" ht="14.5"/>
    <row r="213" s="207" customFormat="1" ht="14.5"/>
    <row r="214" s="207" customFormat="1" ht="14.5"/>
    <row r="215" s="207" customFormat="1" ht="14.5"/>
    <row r="216" s="207" customFormat="1" ht="14.5"/>
    <row r="217" s="207" customFormat="1" ht="14.5"/>
    <row r="218" s="207" customFormat="1" ht="14.5"/>
    <row r="219" s="207" customFormat="1" ht="14.5"/>
    <row r="220" s="207" customFormat="1" ht="14.5"/>
    <row r="221" s="207" customFormat="1" ht="14.5"/>
    <row r="222" s="207" customFormat="1" ht="14.5"/>
    <row r="223" s="207" customFormat="1" ht="14.5"/>
    <row r="224" s="207" customFormat="1" ht="14.5"/>
    <row r="225" s="207" customFormat="1" ht="14.5"/>
    <row r="226" s="207" customFormat="1" ht="14.5"/>
    <row r="227" s="207" customFormat="1" ht="14.5"/>
    <row r="228" s="207" customFormat="1" ht="14.5"/>
    <row r="229" s="207" customFormat="1" ht="14.5"/>
    <row r="230" s="207" customFormat="1" ht="14.5"/>
    <row r="231" s="207" customFormat="1" ht="14.5"/>
    <row r="232" s="207" customFormat="1" ht="14.5"/>
    <row r="233" s="207" customFormat="1" ht="14.5"/>
    <row r="234" s="207" customFormat="1" ht="14.5"/>
    <row r="235" s="207" customFormat="1" ht="14.5"/>
    <row r="236" s="207" customFormat="1" ht="14.5"/>
    <row r="237" s="207" customFormat="1" ht="14.5"/>
    <row r="238" s="207" customFormat="1" ht="14.5"/>
    <row r="239" s="207" customFormat="1" ht="14.5"/>
    <row r="240" s="207" customFormat="1" ht="14.5"/>
    <row r="241" s="207" customFormat="1" ht="14.5"/>
    <row r="242" s="207" customFormat="1" ht="14.5"/>
    <row r="243" s="207" customFormat="1" ht="14.5"/>
    <row r="244" s="207" customFormat="1" ht="14.5"/>
    <row r="245" s="207" customFormat="1" ht="14.5"/>
    <row r="246" s="207" customFormat="1" ht="14.5"/>
    <row r="247" s="207" customFormat="1" ht="14.5"/>
    <row r="248" s="207" customFormat="1" ht="14.5"/>
    <row r="249" s="207" customFormat="1" ht="14.5"/>
    <row r="250" s="207" customFormat="1" ht="14.5"/>
    <row r="251" s="207" customFormat="1" ht="14.5"/>
    <row r="252" s="207" customFormat="1" ht="14.5"/>
    <row r="253" s="207" customFormat="1" ht="14.5"/>
    <row r="254" s="207" customFormat="1" ht="14.5"/>
    <row r="255" s="207" customFormat="1" ht="14.5"/>
    <row r="256" s="207" customFormat="1" ht="14.5"/>
    <row r="257" s="207" customFormat="1" ht="14.5"/>
    <row r="258" s="207" customFormat="1" ht="14.5"/>
    <row r="259" s="207" customFormat="1" ht="14.5"/>
    <row r="260" s="207" customFormat="1" ht="14.5"/>
    <row r="261" s="207" customFormat="1" ht="14.5"/>
    <row r="262" s="207" customFormat="1" ht="14.5"/>
    <row r="263" s="207" customFormat="1" ht="14.5"/>
    <row r="264" s="207" customFormat="1" ht="14.5"/>
    <row r="265" s="207" customFormat="1" ht="14.5"/>
    <row r="266" s="207" customFormat="1" ht="14.5"/>
    <row r="267" s="207" customFormat="1" ht="14.5"/>
    <row r="268" s="207" customFormat="1" ht="14.5"/>
    <row r="269" s="207" customFormat="1" ht="14.5"/>
    <row r="270" s="207" customFormat="1" ht="14.5"/>
    <row r="271" s="207" customFormat="1" ht="14.5"/>
    <row r="272" s="207" customFormat="1" ht="14.5"/>
    <row r="273" s="207" customFormat="1" ht="14.5"/>
    <row r="274" s="207" customFormat="1" ht="14.5"/>
    <row r="275" s="207" customFormat="1" ht="14.5"/>
    <row r="276" s="207" customFormat="1" ht="14.5"/>
    <row r="277" s="207" customFormat="1" ht="14.5"/>
    <row r="278" s="207" customFormat="1" ht="14.5"/>
    <row r="279" s="207" customFormat="1" ht="14.5"/>
    <row r="280" s="207" customFormat="1" ht="14.5"/>
    <row r="281" s="207" customFormat="1" ht="14.5"/>
    <row r="282" s="207" customFormat="1" ht="14.5"/>
    <row r="283" s="207" customFormat="1" ht="14.5"/>
    <row r="284" s="207" customFormat="1" ht="14.5"/>
    <row r="285" s="207" customFormat="1" ht="14.5"/>
    <row r="286" s="207" customFormat="1" ht="14.5"/>
    <row r="287" s="207" customFormat="1" ht="14.5"/>
    <row r="288" s="207" customFormat="1" ht="14.5"/>
    <row r="289" s="207" customFormat="1" ht="14.5"/>
    <row r="290" s="207" customFormat="1" ht="14.5"/>
    <row r="291" s="207" customFormat="1" ht="14.5"/>
    <row r="292" s="207" customFormat="1" ht="14.5"/>
    <row r="293" s="207" customFormat="1" ht="14.5"/>
    <row r="294" s="207" customFormat="1" ht="14.5"/>
    <row r="295" s="207" customFormat="1" ht="14.5"/>
    <row r="296" s="207" customFormat="1" ht="14.5"/>
    <row r="297" s="207" customFormat="1" ht="14.5"/>
    <row r="298" s="207" customFormat="1" ht="14.5"/>
    <row r="299" s="207" customFormat="1" ht="14.5"/>
    <row r="300" s="207" customFormat="1" ht="14.5"/>
    <row r="301" s="207" customFormat="1" ht="14.5"/>
    <row r="302" s="207" customFormat="1" ht="14.5"/>
    <row r="303" s="207" customFormat="1" ht="14.5"/>
    <row r="304" s="207" customFormat="1" ht="14.5"/>
    <row r="305" s="207" customFormat="1" ht="14.5"/>
    <row r="306" s="207" customFormat="1" ht="14.5"/>
    <row r="307" s="207" customFormat="1" ht="14.5"/>
    <row r="308" s="207" customFormat="1" ht="14.5"/>
    <row r="309" s="207" customFormat="1" ht="14.5"/>
    <row r="310" s="207" customFormat="1" ht="14.5"/>
    <row r="311" s="207" customFormat="1" ht="14.5"/>
    <row r="312" s="207" customFormat="1" ht="14.5"/>
    <row r="313" s="207" customFormat="1" ht="14.5"/>
    <row r="314" s="207" customFormat="1" ht="14.5"/>
    <row r="315" s="207" customFormat="1" ht="14.5"/>
    <row r="316" s="207" customFormat="1" ht="14.5"/>
    <row r="317" s="207" customFormat="1" ht="14.5"/>
    <row r="318" s="207" customFormat="1" ht="14.5"/>
    <row r="319" s="207" customFormat="1" ht="14.5"/>
    <row r="320" s="207" customFormat="1" ht="14.5"/>
    <row r="321" s="207" customFormat="1" ht="14.5"/>
    <row r="322" s="207" customFormat="1" ht="14.5"/>
    <row r="323" s="207" customFormat="1" ht="14.5"/>
    <row r="324" s="207" customFormat="1" ht="14.5"/>
    <row r="325" s="207" customFormat="1" ht="14.5"/>
    <row r="326" s="207" customFormat="1" ht="14.5"/>
    <row r="327" s="207" customFormat="1" ht="14.5"/>
    <row r="328" s="207" customFormat="1" ht="14.5"/>
    <row r="329" s="207" customFormat="1" ht="14.5"/>
    <row r="330" s="207" customFormat="1" ht="14.5"/>
    <row r="331" s="207" customFormat="1" ht="14.5"/>
    <row r="332" s="207" customFormat="1" ht="14.5"/>
    <row r="333" s="207" customFormat="1" ht="14.5"/>
    <row r="334" s="207" customFormat="1" ht="14.5"/>
    <row r="335" s="207" customFormat="1" ht="14.5"/>
    <row r="336" s="207" customFormat="1" ht="14.5"/>
    <row r="337" s="207" customFormat="1" ht="14.5"/>
    <row r="338" s="207" customFormat="1" ht="14.5"/>
    <row r="339" s="207" customFormat="1" ht="14.5"/>
    <row r="340" s="207" customFormat="1" ht="14.5"/>
    <row r="341" s="207" customFormat="1" ht="14.5"/>
    <row r="342" s="207" customFormat="1" ht="14.5"/>
    <row r="343" s="207" customFormat="1" ht="14.5"/>
    <row r="344" s="207" customFormat="1" ht="14.5"/>
    <row r="345" s="207" customFormat="1" ht="14.5"/>
    <row r="346" s="207" customFormat="1" ht="14.5"/>
    <row r="347" s="207" customFormat="1" ht="14.5"/>
    <row r="348" s="207" customFormat="1" ht="14.5"/>
    <row r="349" s="207" customFormat="1" ht="14.5"/>
    <row r="350" s="207" customFormat="1" ht="14.5"/>
    <row r="351" s="207" customFormat="1" ht="14.5"/>
    <row r="352" s="207" customFormat="1" ht="14.5"/>
    <row r="353" s="207" customFormat="1" ht="14.5"/>
    <row r="354" s="207" customFormat="1" ht="14.5"/>
    <row r="355" s="207" customFormat="1" ht="14.5"/>
    <row r="356" s="207" customFormat="1" ht="14.5"/>
    <row r="357" s="207" customFormat="1" ht="14.5"/>
    <row r="358" s="207" customFormat="1" ht="14.5"/>
    <row r="359" s="207" customFormat="1" ht="14.5"/>
    <row r="360" s="207" customFormat="1" ht="14.5"/>
    <row r="361" s="207" customFormat="1" ht="14.5"/>
    <row r="362" s="207" customFormat="1" ht="14.5"/>
    <row r="363" s="207" customFormat="1" ht="14.5"/>
    <row r="364" s="207" customFormat="1" ht="14.5"/>
    <row r="365" s="207" customFormat="1" ht="14.5"/>
    <row r="366" s="207" customFormat="1" ht="14.5"/>
    <row r="367" s="207" customFormat="1" ht="14.5"/>
    <row r="368" s="207" customFormat="1" ht="14.5"/>
    <row r="369" s="207" customFormat="1" ht="14.5"/>
    <row r="370" s="207" customFormat="1" ht="14.5"/>
    <row r="371" s="207" customFormat="1" ht="14.5"/>
    <row r="372" s="207" customFormat="1" ht="14.5"/>
    <row r="373" s="207" customFormat="1" ht="14.5"/>
    <row r="374" s="207" customFormat="1" ht="14.5"/>
    <row r="375" s="207" customFormat="1" ht="14.5"/>
    <row r="376" s="207" customFormat="1" ht="14.5"/>
    <row r="377" s="207" customFormat="1" ht="14.5"/>
    <row r="378" s="207" customFormat="1" ht="14.5"/>
    <row r="379" s="207" customFormat="1" ht="14.5"/>
    <row r="380" s="207" customFormat="1" ht="14.5"/>
    <row r="381" s="207" customFormat="1" ht="14.5"/>
    <row r="382" s="207" customFormat="1" ht="14.5"/>
    <row r="383" s="207" customFormat="1" ht="14.5"/>
    <row r="384" s="207" customFormat="1" ht="14.5"/>
    <row r="385" s="207" customFormat="1" ht="14.5"/>
    <row r="386" s="207" customFormat="1" ht="14.5"/>
    <row r="387" s="207" customFormat="1" ht="14.5"/>
    <row r="388" s="207" customFormat="1" ht="14.5"/>
  </sheetData>
  <sheetProtection selectLockedCells="1"/>
  <mergeCells count="58">
    <mergeCell ref="BP12:BS12"/>
    <mergeCell ref="DP12:DS12"/>
    <mergeCell ref="BX12:CA12"/>
    <mergeCell ref="CB12:CE12"/>
    <mergeCell ref="CF12:CI12"/>
    <mergeCell ref="CJ12:CM12"/>
    <mergeCell ref="DL12:DO12"/>
    <mergeCell ref="DD12:DG12"/>
    <mergeCell ref="DH12:DK12"/>
    <mergeCell ref="HD12:HG12"/>
    <mergeCell ref="T12:W12"/>
    <mergeCell ref="X12:AA12"/>
    <mergeCell ref="AB12:AE12"/>
    <mergeCell ref="AF12:AI12"/>
    <mergeCell ref="BT12:BW12"/>
    <mergeCell ref="AR12:AU12"/>
    <mergeCell ref="AV12:AY12"/>
    <mergeCell ref="BH12:BK12"/>
    <mergeCell ref="BL12:BO12"/>
    <mergeCell ref="FD12:FG12"/>
    <mergeCell ref="FH12:FK12"/>
    <mergeCell ref="CN12:CQ12"/>
    <mergeCell ref="CR12:CU12"/>
    <mergeCell ref="CV12:CY12"/>
    <mergeCell ref="CZ12:DC12"/>
    <mergeCell ref="A2:O2"/>
    <mergeCell ref="A1:O1"/>
    <mergeCell ref="A12:A13"/>
    <mergeCell ref="B12:B13"/>
    <mergeCell ref="D12:G12"/>
    <mergeCell ref="H12:K12"/>
    <mergeCell ref="L12:O12"/>
    <mergeCell ref="C8:I8"/>
    <mergeCell ref="P12:S12"/>
    <mergeCell ref="AJ12:AM12"/>
    <mergeCell ref="AN12:AQ12"/>
    <mergeCell ref="AZ12:BC12"/>
    <mergeCell ref="BD12:BG12"/>
    <mergeCell ref="FL12:FO12"/>
    <mergeCell ref="DT12:DW12"/>
    <mergeCell ref="DX12:EA12"/>
    <mergeCell ref="EB12:EE12"/>
    <mergeCell ref="EF12:EI12"/>
    <mergeCell ref="EJ12:EM12"/>
    <mergeCell ref="EN12:EQ12"/>
    <mergeCell ref="ER12:EU12"/>
    <mergeCell ref="EV12:EY12"/>
    <mergeCell ref="EZ12:FC12"/>
    <mergeCell ref="GN12:GQ12"/>
    <mergeCell ref="GR12:GU12"/>
    <mergeCell ref="GV12:GY12"/>
    <mergeCell ref="GZ12:HC12"/>
    <mergeCell ref="FP12:FS12"/>
    <mergeCell ref="FT12:FW12"/>
    <mergeCell ref="FX12:GA12"/>
    <mergeCell ref="GB12:GE12"/>
    <mergeCell ref="GF12:GI12"/>
    <mergeCell ref="GJ12:GM12"/>
  </mergeCells>
  <phoneticPr fontId="3" type="noConversion"/>
  <conditionalFormatting sqref="F12:F13 J12:J13 N12:N13 V12:V13 AD13 HF12:HF13 R12:R13 Z13 AH13">
    <cfRule type="cellIs" dxfId="57" priority="50" stopIfTrue="1" operator="between">
      <formula>10</formula>
      <formula>1000</formula>
    </cfRule>
    <cfRule type="cellIs" dxfId="56" priority="51" stopIfTrue="1" operator="between">
      <formula>0</formula>
      <formula>4.99</formula>
    </cfRule>
    <cfRule type="cellIs" dxfId="55" priority="52" stopIfTrue="1" operator="between">
      <formula>5</formula>
      <formula>9.99</formula>
    </cfRule>
  </conditionalFormatting>
  <conditionalFormatting sqref="O14:O41 K14:K41 G14:G41 W14:W41 S14:S41 AA14:AA40 AE14:AE40 AI14:AI40 X41:AI41 BC41 HG14:HG40">
    <cfRule type="cellIs" dxfId="54" priority="53" stopIfTrue="1" operator="between">
      <formula>0</formula>
      <formula>9.9</formula>
    </cfRule>
    <cfRule type="cellIs" dxfId="53" priority="54" stopIfTrue="1" operator="between">
      <formula>10</formula>
      <formula>100</formula>
    </cfRule>
  </conditionalFormatting>
  <conditionalFormatting sqref="R14:R41 J14:J41 F14:F41 V14:V41 N14:N41 AD14:AD40 Z14:Z40 AH14:AH40 BB41 HF14:HF40">
    <cfRule type="cellIs" dxfId="52" priority="55" stopIfTrue="1" operator="greaterThanOrEqual">
      <formula>10</formula>
    </cfRule>
    <cfRule type="cellIs" dxfId="51" priority="56" stopIfTrue="1" operator="greaterThanOrEqual">
      <formula>4.999</formula>
    </cfRule>
  </conditionalFormatting>
  <conditionalFormatting sqref="AH12">
    <cfRule type="cellIs" dxfId="50" priority="41" stopIfTrue="1" operator="between">
      <formula>10</formula>
      <formula>1000</formula>
    </cfRule>
    <cfRule type="cellIs" dxfId="49" priority="42" stopIfTrue="1" operator="between">
      <formula>0</formula>
      <formula>4.99</formula>
    </cfRule>
    <cfRule type="cellIs" dxfId="48" priority="43" stopIfTrue="1" operator="between">
      <formula>5</formula>
      <formula>9.99</formula>
    </cfRule>
  </conditionalFormatting>
  <conditionalFormatting sqref="Z12">
    <cfRule type="cellIs" dxfId="47" priority="47" stopIfTrue="1" operator="between">
      <formula>10</formula>
      <formula>1000</formula>
    </cfRule>
    <cfRule type="cellIs" dxfId="46" priority="48" stopIfTrue="1" operator="between">
      <formula>0</formula>
      <formula>4.99</formula>
    </cfRule>
    <cfRule type="cellIs" dxfId="45" priority="49" stopIfTrue="1" operator="between">
      <formula>5</formula>
      <formula>9.99</formula>
    </cfRule>
  </conditionalFormatting>
  <conditionalFormatting sqref="AD12">
    <cfRule type="cellIs" dxfId="44" priority="44" stopIfTrue="1" operator="between">
      <formula>10</formula>
      <formula>1000</formula>
    </cfRule>
    <cfRule type="cellIs" dxfId="43" priority="45" stopIfTrue="1" operator="between">
      <formula>0</formula>
      <formula>4.99</formula>
    </cfRule>
    <cfRule type="cellIs" dxfId="42" priority="46" stopIfTrue="1" operator="between">
      <formula>5</formula>
      <formula>9.99</formula>
    </cfRule>
  </conditionalFormatting>
  <conditionalFormatting sqref="AL13">
    <cfRule type="cellIs" dxfId="41" priority="34" stopIfTrue="1" operator="between">
      <formula>10</formula>
      <formula>1000</formula>
    </cfRule>
    <cfRule type="cellIs" dxfId="40" priority="35" stopIfTrue="1" operator="between">
      <formula>0</formula>
      <formula>4.99</formula>
    </cfRule>
    <cfRule type="cellIs" dxfId="39" priority="36" stopIfTrue="1" operator="between">
      <formula>5</formula>
      <formula>9.99</formula>
    </cfRule>
  </conditionalFormatting>
  <conditionalFormatting sqref="AJ41:AM41 AM14:AM40">
    <cfRule type="cellIs" dxfId="38" priority="37" stopIfTrue="1" operator="between">
      <formula>0</formula>
      <formula>9.9</formula>
    </cfRule>
    <cfRule type="cellIs" dxfId="37" priority="38" stopIfTrue="1" operator="between">
      <formula>10</formula>
      <formula>100</formula>
    </cfRule>
  </conditionalFormatting>
  <conditionalFormatting sqref="AL14:AL40">
    <cfRule type="cellIs" dxfId="36" priority="39" stopIfTrue="1" operator="greaterThanOrEqual">
      <formula>10</formula>
    </cfRule>
    <cfRule type="cellIs" dxfId="35" priority="40" stopIfTrue="1" operator="greaterThanOrEqual">
      <formula>4.999</formula>
    </cfRule>
  </conditionalFormatting>
  <conditionalFormatting sqref="AL12">
    <cfRule type="cellIs" dxfId="34" priority="31" stopIfTrue="1" operator="between">
      <formula>10</formula>
      <formula>1000</formula>
    </cfRule>
    <cfRule type="cellIs" dxfId="33" priority="32" stopIfTrue="1" operator="between">
      <formula>0</formula>
      <formula>4.99</formula>
    </cfRule>
    <cfRule type="cellIs" dxfId="32" priority="33" stopIfTrue="1" operator="between">
      <formula>5</formula>
      <formula>9.99</formula>
    </cfRule>
  </conditionalFormatting>
  <conditionalFormatting sqref="AP13">
    <cfRule type="cellIs" dxfId="31" priority="24" stopIfTrue="1" operator="between">
      <formula>10</formula>
      <formula>1000</formula>
    </cfRule>
    <cfRule type="cellIs" dxfId="30" priority="25" stopIfTrue="1" operator="between">
      <formula>0</formula>
      <formula>4.99</formula>
    </cfRule>
    <cfRule type="cellIs" dxfId="29" priority="26" stopIfTrue="1" operator="between">
      <formula>5</formula>
      <formula>9.99</formula>
    </cfRule>
  </conditionalFormatting>
  <conditionalFormatting sqref="AN41:AQ41 AQ14:AQ40">
    <cfRule type="cellIs" dxfId="28" priority="27" stopIfTrue="1" operator="between">
      <formula>0</formula>
      <formula>9.9</formula>
    </cfRule>
    <cfRule type="cellIs" dxfId="27" priority="28" stopIfTrue="1" operator="between">
      <formula>10</formula>
      <formula>100</formula>
    </cfRule>
  </conditionalFormatting>
  <conditionalFormatting sqref="AP14:AP40">
    <cfRule type="cellIs" dxfId="26" priority="29" stopIfTrue="1" operator="greaterThanOrEqual">
      <formula>10</formula>
    </cfRule>
    <cfRule type="cellIs" dxfId="25" priority="30" stopIfTrue="1" operator="greaterThanOrEqual">
      <formula>4.999</formula>
    </cfRule>
  </conditionalFormatting>
  <conditionalFormatting sqref="AP12">
    <cfRule type="cellIs" dxfId="24" priority="21" stopIfTrue="1" operator="between">
      <formula>10</formula>
      <formula>1000</formula>
    </cfRule>
    <cfRule type="cellIs" dxfId="23" priority="22" stopIfTrue="1" operator="between">
      <formula>0</formula>
      <formula>4.99</formula>
    </cfRule>
    <cfRule type="cellIs" dxfId="22" priority="23" stopIfTrue="1" operator="between">
      <formula>5</formula>
      <formula>9.99</formula>
    </cfRule>
  </conditionalFormatting>
  <conditionalFormatting sqref="AT13">
    <cfRule type="cellIs" dxfId="21" priority="14" stopIfTrue="1" operator="between">
      <formula>10</formula>
      <formula>1000</formula>
    </cfRule>
    <cfRule type="cellIs" dxfId="20" priority="15" stopIfTrue="1" operator="between">
      <formula>0</formula>
      <formula>4.99</formula>
    </cfRule>
    <cfRule type="cellIs" dxfId="19" priority="16" stopIfTrue="1" operator="between">
      <formula>5</formula>
      <formula>9.99</formula>
    </cfRule>
  </conditionalFormatting>
  <conditionalFormatting sqref="AR41:AU41 AU14:AU40">
    <cfRule type="cellIs" dxfId="18" priority="17" stopIfTrue="1" operator="between">
      <formula>0</formula>
      <formula>9.9</formula>
    </cfRule>
    <cfRule type="cellIs" dxfId="17" priority="18" stopIfTrue="1" operator="between">
      <formula>10</formula>
      <formula>100</formula>
    </cfRule>
  </conditionalFormatting>
  <conditionalFormatting sqref="AT14:AT40">
    <cfRule type="cellIs" dxfId="16" priority="19" stopIfTrue="1" operator="greaterThanOrEqual">
      <formula>10</formula>
    </cfRule>
    <cfRule type="cellIs" dxfId="15" priority="20" stopIfTrue="1" operator="greaterThanOrEqual">
      <formula>4.999</formula>
    </cfRule>
  </conditionalFormatting>
  <conditionalFormatting sqref="AT12">
    <cfRule type="cellIs" dxfId="14" priority="11" stopIfTrue="1" operator="between">
      <formula>10</formula>
      <formula>1000</formula>
    </cfRule>
    <cfRule type="cellIs" dxfId="13" priority="12" stopIfTrue="1" operator="between">
      <formula>0</formula>
      <formula>4.99</formula>
    </cfRule>
    <cfRule type="cellIs" dxfId="12" priority="13" stopIfTrue="1" operator="between">
      <formula>5</formula>
      <formula>9.99</formula>
    </cfRule>
  </conditionalFormatting>
  <conditionalFormatting sqref="AX13 BB13 BF13 BJ13 BN13 BR13 BV13 BZ13 CD13 CH13 CL13 CP13 CT13 CX13 DB13 DF13 DJ13 DN13 DR13 DV13 DZ13 ED13 EH13 EL13 EP13 ET13 EX13 FB13 FF13 FJ13 FN13 FR13 FV13 FZ13 GD13 GH13 GL13 GP13 GT13 GX13 HB13">
    <cfRule type="cellIs" dxfId="11" priority="4" stopIfTrue="1" operator="between">
      <formula>10</formula>
      <formula>1000</formula>
    </cfRule>
    <cfRule type="cellIs" dxfId="10" priority="5" stopIfTrue="1" operator="between">
      <formula>0</formula>
      <formula>4.99</formula>
    </cfRule>
    <cfRule type="cellIs" dxfId="9" priority="6" stopIfTrue="1" operator="between">
      <formula>5</formula>
      <formula>9.99</formula>
    </cfRule>
  </conditionalFormatting>
  <conditionalFormatting sqref="AV41:AY41 AY14:AY40 BC14:BC40 BG14:BG40 BK14:BK40 BO14:BO40 BS14:BS40 BW14:BW40 CA14:CA40 CE14:CE40 CI14:CI40 CM14:CM40 CQ14:CQ40 CU14:CU40 CY14:CY40 DC14:DC40 DG14:DG40 DK14:DK40 DO14:DO40 DS14:DS40 DW14:DW40 EA14:EA40 EE14:EE40 EI14:EI40 EM14:EM40 EQ14:EQ40 EU14:EU40 EY14:EY40 FC14:FC40 FG14:FG40 FK14:FK40 FO14:FO40 FS14:FS40 FW14:FW40 GA14:GA40 GE14:GE40 GI14:GI40 GM14:GM40 GQ14:GQ40 GU14:GU40 GY14:GY40 HC14:HC40">
    <cfRule type="cellIs" dxfId="8" priority="7" stopIfTrue="1" operator="between">
      <formula>0</formula>
      <formula>9.9</formula>
    </cfRule>
    <cfRule type="cellIs" dxfId="7" priority="8" stopIfTrue="1" operator="between">
      <formula>10</formula>
      <formula>100</formula>
    </cfRule>
  </conditionalFormatting>
  <conditionalFormatting sqref="AX14:AX40 BB14:BB40 BF14:BF40 BJ14:BJ40 BN14:BN40 BR14:BR40 BV14:BV40 BZ14:BZ40 CD14:CD40 CH14:CH40 CL14:CL40 CP14:CP40 CT14:CT40 CX14:CX40 DB14:DB40 DF14:DF40 DJ14:DJ40 DN14:DN40 DR14:DR40 DV14:DV40 DZ14:DZ40 ED14:ED40 EH14:EH40 EL14:EL40 EP14:EP40 ET14:ET40 EX14:EX40 FB14:FB40 FF14:FF40 FJ14:FJ40 FN14:FN40 FR14:FR40 FV14:FV40 FZ14:FZ40 GD14:GD40 GH14:GH40 GL14:GL40 GP14:GP40 GT14:GT40 GX14:GX40 HB14:HB40">
    <cfRule type="cellIs" dxfId="6" priority="9" stopIfTrue="1" operator="greaterThanOrEqual">
      <formula>10</formula>
    </cfRule>
    <cfRule type="cellIs" dxfId="5" priority="10" stopIfTrue="1" operator="greaterThanOrEqual">
      <formula>4.999</formula>
    </cfRule>
  </conditionalFormatting>
  <conditionalFormatting sqref="AX12 BB12 BF12 BJ12 BN12 BR12 BV12 BZ12 CD12 CH12 CL12 CP12 CT12 CX12 DB12 DF12 DJ12 DN12 DR12 DV12 DZ12 ED12 EH12 EL12 EP12 ET12 EX12 FB12 FF12 FJ12 FN12 FR12 FV12 FZ12 GD12 GH12 GL12 GP12 GT12 GX12 HB12">
    <cfRule type="cellIs" dxfId="4" priority="1" stopIfTrue="1" operator="between">
      <formula>10</formula>
      <formula>1000</formula>
    </cfRule>
    <cfRule type="cellIs" dxfId="3" priority="2" stopIfTrue="1" operator="between">
      <formula>0</formula>
      <formula>4.99</formula>
    </cfRule>
    <cfRule type="cellIs" dxfId="2" priority="3" stopIfTrue="1" operator="between">
      <formula>5</formula>
      <formula>9.99</formula>
    </cfRule>
  </conditionalFormatting>
  <dataValidations xWindow="518" yWindow="369" count="1">
    <dataValidation allowBlank="1" showInputMessage="1" showErrorMessage="1" promptTitle="SEMAINES:" prompt="Noter le numéro de la semaine épidemio quand débute le recuiel de données" sqref="D12:G12" xr:uid="{00000000-0002-0000-0000-000000000000}"/>
  </dataValidations>
  <pageMargins left="0.18" right="0.18" top="0.43307086614173229" bottom="0.47244094488188981" header="0.19685039370078741" footer="0.19685039370078741"/>
  <pageSetup paperSize="9" scale="31" pageOrder="overThenDown" orientation="landscape" r:id="rId1"/>
  <headerFooter alignWithMargins="0">
    <oddHeader>&amp;F</oddHeader>
    <oddFooter>&amp;C&amp;A&amp;R&amp;D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30"/>
  <sheetViews>
    <sheetView showGridLines="0" zoomScaleNormal="100" workbookViewId="0">
      <selection activeCell="C11" sqref="C11"/>
    </sheetView>
  </sheetViews>
  <sheetFormatPr defaultColWidth="8.81640625" defaultRowHeight="14.5"/>
  <cols>
    <col min="1" max="2" width="27.1796875" style="2" customWidth="1"/>
    <col min="3" max="4" width="20.7265625" style="2" customWidth="1"/>
    <col min="5" max="5" width="16.1796875" style="2" bestFit="1" customWidth="1"/>
    <col min="6" max="6" width="17.54296875" style="2" bestFit="1" customWidth="1"/>
    <col min="7" max="7" width="17" style="2" bestFit="1" customWidth="1"/>
    <col min="8" max="8" width="22.81640625" style="2" bestFit="1" customWidth="1"/>
    <col min="9" max="9" width="8" style="2" bestFit="1" customWidth="1"/>
    <col min="10" max="10" width="26.26953125" style="2" bestFit="1" customWidth="1"/>
    <col min="11" max="11" width="26.26953125" style="2" customWidth="1"/>
    <col min="12" max="16384" width="8.81640625" style="2"/>
  </cols>
  <sheetData>
    <row r="2" spans="1:18">
      <c r="A2" s="389" t="s">
        <v>150</v>
      </c>
      <c r="B2" s="390"/>
      <c r="C2" s="390"/>
      <c r="D2" s="390"/>
      <c r="E2" s="390"/>
      <c r="F2" s="390"/>
      <c r="G2" s="390"/>
      <c r="H2" s="390"/>
      <c r="I2" s="390"/>
      <c r="J2" s="390"/>
      <c r="K2" s="390"/>
      <c r="L2" s="390"/>
      <c r="M2" s="390"/>
      <c r="N2" s="390"/>
      <c r="O2" s="390"/>
      <c r="P2" s="390"/>
      <c r="Q2" s="390"/>
      <c r="R2" s="390"/>
    </row>
    <row r="3" spans="1:18">
      <c r="A3" s="4"/>
      <c r="B3" s="4"/>
      <c r="C3" s="4"/>
      <c r="D3" s="21"/>
      <c r="E3" s="4"/>
      <c r="F3" s="4"/>
      <c r="G3" s="4"/>
      <c r="H3" s="4"/>
      <c r="I3" s="4"/>
      <c r="J3" s="4"/>
      <c r="K3" s="4"/>
      <c r="L3" s="4"/>
      <c r="M3" s="4"/>
      <c r="N3" s="4"/>
      <c r="O3" s="4"/>
      <c r="P3" s="4"/>
      <c r="Q3" s="4"/>
      <c r="R3" s="4"/>
    </row>
    <row r="4" spans="1:18">
      <c r="A4" s="11"/>
      <c r="B4" s="10"/>
      <c r="C4" s="3"/>
      <c r="D4" s="3"/>
    </row>
    <row r="5" spans="1:18">
      <c r="A5" s="5"/>
      <c r="B5" s="5"/>
      <c r="C5" s="6"/>
      <c r="D5" s="6"/>
    </row>
    <row r="6" spans="1:18" ht="15" thickBot="1">
      <c r="A6" s="5"/>
      <c r="B6" s="5"/>
      <c r="C6" s="6"/>
      <c r="D6" s="6"/>
    </row>
    <row r="7" spans="1:18" s="7" customFormat="1" ht="32.25" customHeight="1">
      <c r="A7" s="393" t="s">
        <v>164</v>
      </c>
      <c r="B7" s="397" t="s">
        <v>153</v>
      </c>
      <c r="C7" s="395" t="s">
        <v>277</v>
      </c>
      <c r="D7" s="398" t="s">
        <v>171</v>
      </c>
      <c r="E7" s="396" t="s">
        <v>137</v>
      </c>
      <c r="F7" s="396" t="s">
        <v>138</v>
      </c>
      <c r="G7" s="396" t="s">
        <v>154</v>
      </c>
      <c r="H7" s="391" t="s">
        <v>139</v>
      </c>
      <c r="I7" s="392"/>
      <c r="J7" s="16" t="s">
        <v>151</v>
      </c>
      <c r="K7" s="17" t="s">
        <v>152</v>
      </c>
    </row>
    <row r="8" spans="1:18" s="8" customFormat="1" ht="29">
      <c r="A8" s="394"/>
      <c r="B8" s="397"/>
      <c r="C8" s="395"/>
      <c r="D8" s="399"/>
      <c r="E8" s="396"/>
      <c r="F8" s="396"/>
      <c r="G8" s="396"/>
      <c r="H8" s="18" t="s">
        <v>142</v>
      </c>
      <c r="I8" s="18" t="s">
        <v>143</v>
      </c>
      <c r="J8" s="18"/>
      <c r="K8" s="18"/>
    </row>
    <row r="9" spans="1:18" s="12" customFormat="1">
      <c r="A9" s="9"/>
      <c r="B9" s="9"/>
      <c r="C9" s="9"/>
      <c r="D9" s="9"/>
      <c r="E9" s="9"/>
      <c r="F9" s="9"/>
      <c r="G9" s="9"/>
      <c r="H9" s="9"/>
      <c r="I9" s="9"/>
      <c r="J9" s="9"/>
      <c r="K9" s="9"/>
    </row>
    <row r="10" spans="1:18" s="12" customFormat="1">
      <c r="A10" s="9"/>
      <c r="B10" s="9"/>
      <c r="C10" s="9"/>
      <c r="D10" s="9"/>
      <c r="E10" s="9"/>
      <c r="F10" s="9"/>
      <c r="G10" s="9"/>
      <c r="H10" s="9"/>
      <c r="I10" s="9"/>
      <c r="J10" s="9"/>
      <c r="K10" s="9"/>
    </row>
    <row r="11" spans="1:18" s="12" customFormat="1">
      <c r="A11" s="9"/>
      <c r="B11" s="9"/>
      <c r="C11" s="9"/>
      <c r="D11" s="9"/>
      <c r="E11" s="9"/>
      <c r="F11" s="9"/>
      <c r="G11" s="9"/>
      <c r="H11" s="9"/>
      <c r="I11" s="9"/>
      <c r="J11" s="9"/>
      <c r="K11" s="9"/>
    </row>
    <row r="12" spans="1:18" s="12" customFormat="1">
      <c r="A12" s="9"/>
      <c r="B12" s="9"/>
      <c r="C12" s="9"/>
      <c r="D12" s="9"/>
      <c r="E12" s="9"/>
      <c r="F12" s="9"/>
      <c r="G12" s="9"/>
      <c r="H12" s="9"/>
      <c r="I12" s="9"/>
      <c r="J12" s="9"/>
      <c r="K12" s="9"/>
    </row>
    <row r="13" spans="1:18" s="12" customFormat="1">
      <c r="A13" s="9"/>
      <c r="B13" s="9"/>
      <c r="C13" s="9"/>
      <c r="D13" s="9"/>
      <c r="E13" s="9"/>
      <c r="F13" s="9"/>
      <c r="G13" s="9"/>
      <c r="H13" s="9"/>
      <c r="I13" s="9"/>
      <c r="J13" s="9"/>
      <c r="K13" s="9"/>
    </row>
    <row r="14" spans="1:18" s="12" customFormat="1">
      <c r="A14" s="9"/>
      <c r="B14" s="9"/>
      <c r="C14" s="9"/>
      <c r="D14" s="9"/>
      <c r="E14" s="9"/>
      <c r="F14" s="9"/>
      <c r="G14" s="9"/>
      <c r="H14" s="9"/>
      <c r="I14" s="9"/>
      <c r="J14" s="9"/>
      <c r="K14" s="9"/>
    </row>
    <row r="15" spans="1:18" s="12" customFormat="1">
      <c r="A15" s="9"/>
      <c r="B15" s="9"/>
      <c r="C15" s="9"/>
      <c r="D15" s="9"/>
      <c r="E15" s="9"/>
      <c r="F15" s="9"/>
      <c r="G15" s="9"/>
      <c r="H15" s="9"/>
      <c r="I15" s="9"/>
      <c r="J15" s="9"/>
      <c r="K15" s="9"/>
    </row>
    <row r="16" spans="1:18" s="12" customFormat="1">
      <c r="A16" s="9"/>
      <c r="B16" s="9"/>
      <c r="C16" s="9"/>
      <c r="D16" s="9"/>
      <c r="E16" s="9"/>
      <c r="F16" s="9"/>
      <c r="G16" s="9"/>
      <c r="H16" s="9"/>
      <c r="I16" s="9"/>
      <c r="J16" s="9"/>
      <c r="K16" s="9"/>
    </row>
    <row r="17" spans="1:11" s="12" customFormat="1">
      <c r="A17" s="9"/>
      <c r="B17" s="9"/>
      <c r="C17" s="9"/>
      <c r="D17" s="9"/>
      <c r="E17" s="9"/>
      <c r="F17" s="9"/>
      <c r="G17" s="9"/>
      <c r="H17" s="9"/>
      <c r="I17" s="9"/>
      <c r="J17" s="9"/>
      <c r="K17" s="9"/>
    </row>
    <row r="18" spans="1:11" s="12" customFormat="1">
      <c r="A18" s="9"/>
      <c r="B18" s="9"/>
      <c r="C18" s="9"/>
      <c r="D18" s="9"/>
      <c r="E18" s="9"/>
      <c r="F18" s="9"/>
      <c r="G18" s="9"/>
      <c r="H18" s="9"/>
      <c r="I18" s="9"/>
      <c r="J18" s="9"/>
      <c r="K18" s="9"/>
    </row>
    <row r="19" spans="1:11" s="12" customFormat="1">
      <c r="A19" s="9"/>
      <c r="B19" s="9"/>
      <c r="C19" s="9"/>
      <c r="D19" s="9"/>
      <c r="E19" s="9"/>
      <c r="F19" s="9"/>
      <c r="G19" s="9"/>
      <c r="H19" s="9"/>
      <c r="I19" s="9"/>
      <c r="J19" s="9"/>
      <c r="K19" s="9"/>
    </row>
    <row r="20" spans="1:11" s="12" customFormat="1">
      <c r="A20" s="9"/>
      <c r="B20" s="9"/>
      <c r="C20" s="9"/>
      <c r="D20" s="9"/>
      <c r="E20" s="9"/>
      <c r="F20" s="9"/>
      <c r="G20" s="9"/>
      <c r="H20" s="9"/>
      <c r="I20" s="9"/>
      <c r="J20" s="9"/>
      <c r="K20" s="9"/>
    </row>
    <row r="21" spans="1:11" s="12" customFormat="1">
      <c r="A21" s="9"/>
      <c r="B21" s="9"/>
      <c r="C21" s="9"/>
      <c r="D21" s="9"/>
      <c r="E21" s="9"/>
      <c r="F21" s="9"/>
      <c r="G21" s="9"/>
      <c r="H21" s="9"/>
      <c r="I21" s="9"/>
      <c r="J21" s="9"/>
      <c r="K21" s="9"/>
    </row>
    <row r="22" spans="1:11" s="12" customFormat="1">
      <c r="A22" s="9"/>
      <c r="B22" s="9"/>
      <c r="C22" s="9"/>
      <c r="D22" s="9"/>
      <c r="E22" s="9"/>
      <c r="F22" s="9"/>
      <c r="G22" s="9"/>
      <c r="H22" s="9"/>
      <c r="I22" s="9"/>
      <c r="J22" s="9"/>
      <c r="K22" s="9"/>
    </row>
    <row r="23" spans="1:11" s="12" customFormat="1">
      <c r="A23" s="9"/>
      <c r="B23" s="9"/>
      <c r="C23" s="9"/>
      <c r="D23" s="9"/>
      <c r="E23" s="9"/>
      <c r="F23" s="9"/>
      <c r="G23" s="9"/>
      <c r="H23" s="9"/>
      <c r="I23" s="9"/>
      <c r="J23" s="9"/>
      <c r="K23" s="9"/>
    </row>
    <row r="24" spans="1:11" s="12" customFormat="1">
      <c r="A24" s="9"/>
      <c r="B24" s="9"/>
      <c r="C24" s="9"/>
      <c r="D24" s="9"/>
      <c r="E24" s="9"/>
      <c r="F24" s="9"/>
      <c r="G24" s="9"/>
      <c r="H24" s="9"/>
      <c r="I24" s="9"/>
      <c r="J24" s="9"/>
      <c r="K24" s="9"/>
    </row>
    <row r="25" spans="1:11" s="12" customFormat="1">
      <c r="A25" s="9"/>
      <c r="B25" s="9"/>
      <c r="C25" s="9"/>
      <c r="D25" s="9"/>
      <c r="E25" s="9"/>
      <c r="F25" s="9"/>
      <c r="G25" s="9"/>
      <c r="H25" s="9"/>
      <c r="I25" s="9"/>
      <c r="J25" s="9"/>
      <c r="K25" s="9"/>
    </row>
    <row r="26" spans="1:11" s="12" customFormat="1">
      <c r="A26" s="9"/>
      <c r="B26" s="9"/>
      <c r="C26" s="9"/>
      <c r="D26" s="9"/>
      <c r="E26" s="9"/>
      <c r="F26" s="9"/>
      <c r="G26" s="9"/>
      <c r="H26" s="9"/>
      <c r="I26" s="9"/>
      <c r="J26" s="9"/>
      <c r="K26" s="9"/>
    </row>
    <row r="27" spans="1:11" s="12" customFormat="1">
      <c r="A27" s="9"/>
      <c r="B27" s="9"/>
      <c r="C27" s="9"/>
      <c r="D27" s="9"/>
      <c r="E27" s="9"/>
      <c r="F27" s="9"/>
      <c r="G27" s="9"/>
      <c r="H27" s="9"/>
      <c r="I27" s="9"/>
      <c r="J27" s="9"/>
      <c r="K27" s="9"/>
    </row>
    <row r="28" spans="1:11" s="12" customFormat="1">
      <c r="A28" s="9"/>
      <c r="B28" s="9"/>
      <c r="C28" s="9"/>
      <c r="D28" s="9"/>
      <c r="E28" s="9"/>
      <c r="F28" s="9"/>
      <c r="G28" s="9"/>
      <c r="H28" s="9"/>
      <c r="I28" s="9"/>
      <c r="J28" s="9"/>
      <c r="K28" s="9"/>
    </row>
    <row r="29" spans="1:11" s="12" customFormat="1">
      <c r="A29" s="9"/>
      <c r="B29" s="9"/>
      <c r="C29" s="9"/>
      <c r="D29" s="9"/>
      <c r="E29" s="9"/>
      <c r="F29" s="9"/>
      <c r="G29" s="9"/>
      <c r="H29" s="9"/>
      <c r="I29" s="9"/>
      <c r="J29" s="9"/>
      <c r="K29" s="9"/>
    </row>
    <row r="30" spans="1:11" s="12" customFormat="1">
      <c r="A30" s="9"/>
      <c r="B30" s="9"/>
      <c r="C30" s="9"/>
      <c r="D30" s="9"/>
      <c r="E30" s="9"/>
      <c r="F30" s="9"/>
      <c r="G30" s="9"/>
      <c r="H30" s="9"/>
      <c r="I30" s="9"/>
      <c r="J30" s="9"/>
      <c r="K30" s="9"/>
    </row>
  </sheetData>
  <mergeCells count="9">
    <mergeCell ref="A2:R2"/>
    <mergeCell ref="H7:I7"/>
    <mergeCell ref="A7:A8"/>
    <mergeCell ref="C7:C8"/>
    <mergeCell ref="E7:E8"/>
    <mergeCell ref="F7:F8"/>
    <mergeCell ref="G7:G8"/>
    <mergeCell ref="B7:B8"/>
    <mergeCell ref="D7:D8"/>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3"/>
  <sheetViews>
    <sheetView showGridLines="0" workbookViewId="0">
      <selection activeCell="E8" sqref="E8"/>
    </sheetView>
  </sheetViews>
  <sheetFormatPr defaultColWidth="8.81640625" defaultRowHeight="14.5"/>
  <cols>
    <col min="1" max="1" width="13.7265625" style="13" customWidth="1"/>
    <col min="2" max="2" width="20.54296875" style="13" customWidth="1"/>
    <col min="3" max="3" width="15.54296875" style="13" customWidth="1"/>
    <col min="4" max="4" width="11.81640625" style="13" customWidth="1"/>
    <col min="5" max="5" width="10.7265625" style="13" customWidth="1"/>
    <col min="6" max="6" width="15.54296875" style="13" bestFit="1" customWidth="1"/>
    <col min="7" max="7" width="22.1796875" style="13" customWidth="1"/>
    <col min="8" max="9" width="12.54296875" style="13" customWidth="1"/>
    <col min="10" max="16384" width="8.81640625" style="13"/>
  </cols>
  <sheetData>
    <row r="2" spans="1:10" ht="39.65" customHeight="1">
      <c r="A2" s="403" t="s">
        <v>162</v>
      </c>
      <c r="B2" s="403"/>
      <c r="C2" s="403"/>
      <c r="D2" s="403"/>
    </row>
    <row r="3" spans="1:10">
      <c r="A3" s="19" t="s">
        <v>165</v>
      </c>
    </row>
    <row r="4" spans="1:10" s="14" customFormat="1" ht="39.65" customHeight="1">
      <c r="A4" s="404" t="s">
        <v>164</v>
      </c>
      <c r="B4" s="407" t="s">
        <v>153</v>
      </c>
      <c r="C4" s="410" t="s">
        <v>156</v>
      </c>
      <c r="D4" s="411"/>
      <c r="E4" s="412"/>
      <c r="F4" s="400" t="s">
        <v>157</v>
      </c>
      <c r="G4" s="400" t="s">
        <v>158</v>
      </c>
      <c r="H4" s="404" t="s">
        <v>159</v>
      </c>
      <c r="I4" s="404" t="s">
        <v>160</v>
      </c>
      <c r="J4" s="400" t="s">
        <v>161</v>
      </c>
    </row>
    <row r="5" spans="1:10" s="14" customFormat="1" ht="79.150000000000006" customHeight="1">
      <c r="A5" s="405"/>
      <c r="B5" s="408"/>
      <c r="C5" s="400" t="s">
        <v>145</v>
      </c>
      <c r="D5" s="413" t="s">
        <v>146</v>
      </c>
      <c r="E5" s="413" t="s">
        <v>155</v>
      </c>
      <c r="F5" s="401"/>
      <c r="G5" s="401"/>
      <c r="H5" s="405"/>
      <c r="I5" s="405"/>
      <c r="J5" s="401"/>
    </row>
    <row r="6" spans="1:10" s="14" customFormat="1" ht="14.5" customHeight="1">
      <c r="A6" s="406"/>
      <c r="B6" s="409"/>
      <c r="C6" s="402"/>
      <c r="D6" s="413"/>
      <c r="E6" s="413"/>
      <c r="F6" s="402"/>
      <c r="G6" s="402"/>
      <c r="H6" s="406"/>
      <c r="I6" s="406"/>
      <c r="J6" s="402"/>
    </row>
    <row r="7" spans="1:10">
      <c r="A7" s="15"/>
      <c r="B7" s="15"/>
      <c r="C7" s="15"/>
      <c r="D7" s="15"/>
      <c r="E7" s="15"/>
      <c r="F7" s="20"/>
      <c r="G7" s="15"/>
      <c r="H7" s="15"/>
      <c r="I7" s="15"/>
      <c r="J7" s="15"/>
    </row>
    <row r="8" spans="1:10">
      <c r="A8" s="15"/>
      <c r="B8" s="15"/>
      <c r="C8" s="15"/>
      <c r="D8" s="15"/>
      <c r="E8" s="15"/>
      <c r="F8" s="20"/>
      <c r="G8" s="15"/>
      <c r="H8" s="15"/>
      <c r="I8" s="15"/>
      <c r="J8" s="15"/>
    </row>
    <row r="9" spans="1:10">
      <c r="A9" s="15"/>
      <c r="B9" s="15"/>
      <c r="C9" s="15"/>
      <c r="D9" s="15"/>
      <c r="E9" s="15"/>
      <c r="F9" s="20"/>
      <c r="G9" s="15"/>
      <c r="H9" s="15"/>
      <c r="I9" s="15"/>
      <c r="J9" s="15"/>
    </row>
    <row r="10" spans="1:10">
      <c r="A10" s="15"/>
      <c r="B10" s="15"/>
      <c r="C10" s="15"/>
      <c r="D10" s="15"/>
      <c r="E10" s="15"/>
      <c r="F10" s="20"/>
      <c r="G10" s="15"/>
      <c r="H10" s="15"/>
      <c r="I10" s="15"/>
      <c r="J10" s="15"/>
    </row>
    <row r="11" spans="1:10">
      <c r="A11" s="15"/>
      <c r="B11" s="15"/>
      <c r="C11" s="15"/>
      <c r="D11" s="15"/>
      <c r="E11" s="15"/>
      <c r="F11" s="20"/>
      <c r="G11" s="15"/>
      <c r="H11" s="15"/>
      <c r="I11" s="15"/>
      <c r="J11" s="15"/>
    </row>
    <row r="12" spans="1:10">
      <c r="A12" s="15"/>
      <c r="B12" s="15"/>
      <c r="C12" s="15"/>
      <c r="D12" s="15"/>
      <c r="E12" s="15"/>
      <c r="F12" s="20"/>
      <c r="G12" s="15"/>
      <c r="H12" s="15"/>
      <c r="I12" s="15"/>
      <c r="J12" s="15"/>
    </row>
    <row r="13" spans="1:10">
      <c r="A13" s="15"/>
      <c r="B13" s="15"/>
      <c r="C13" s="15"/>
      <c r="D13" s="15"/>
      <c r="E13" s="15"/>
      <c r="F13" s="20"/>
      <c r="G13" s="15"/>
      <c r="H13" s="15"/>
      <c r="I13" s="15"/>
      <c r="J13" s="15"/>
    </row>
    <row r="14" spans="1:10">
      <c r="A14" s="15"/>
      <c r="B14" s="15"/>
      <c r="C14" s="15"/>
      <c r="D14" s="15"/>
      <c r="E14" s="15"/>
      <c r="F14" s="20"/>
      <c r="G14" s="15"/>
      <c r="H14" s="15"/>
      <c r="I14" s="15"/>
      <c r="J14" s="15"/>
    </row>
    <row r="15" spans="1:10">
      <c r="A15" s="15"/>
      <c r="B15" s="15"/>
      <c r="C15" s="15"/>
      <c r="D15" s="15"/>
      <c r="E15" s="15"/>
      <c r="F15" s="20"/>
      <c r="G15" s="15"/>
      <c r="H15" s="15"/>
      <c r="I15" s="15"/>
      <c r="J15" s="15"/>
    </row>
    <row r="16" spans="1:10">
      <c r="A16" s="15"/>
      <c r="B16" s="15"/>
      <c r="C16" s="15"/>
      <c r="D16" s="15"/>
      <c r="E16" s="15"/>
      <c r="F16" s="20"/>
      <c r="G16" s="15"/>
      <c r="H16" s="15"/>
      <c r="I16" s="15"/>
      <c r="J16" s="15"/>
    </row>
    <row r="17" spans="1:10">
      <c r="A17" s="15"/>
      <c r="B17" s="15"/>
      <c r="C17" s="15"/>
      <c r="D17" s="15"/>
      <c r="E17" s="15"/>
      <c r="F17" s="20"/>
      <c r="G17" s="15"/>
      <c r="H17" s="15"/>
      <c r="I17" s="15"/>
      <c r="J17" s="15"/>
    </row>
    <row r="18" spans="1:10">
      <c r="A18" s="15"/>
      <c r="B18" s="15"/>
      <c r="C18" s="15"/>
      <c r="D18" s="15"/>
      <c r="E18" s="15"/>
      <c r="F18" s="20"/>
      <c r="G18" s="15"/>
      <c r="H18" s="15"/>
      <c r="I18" s="15"/>
      <c r="J18" s="15"/>
    </row>
    <row r="19" spans="1:10">
      <c r="A19" s="15"/>
      <c r="B19" s="15"/>
      <c r="C19" s="15"/>
      <c r="D19" s="15"/>
      <c r="E19" s="15"/>
      <c r="F19" s="20"/>
      <c r="G19" s="15"/>
      <c r="H19" s="15"/>
      <c r="I19" s="15"/>
      <c r="J19" s="15"/>
    </row>
    <row r="20" spans="1:10">
      <c r="A20" s="15"/>
      <c r="B20" s="15"/>
      <c r="C20" s="15"/>
      <c r="D20" s="15"/>
      <c r="E20" s="15"/>
      <c r="F20" s="20"/>
      <c r="G20" s="15"/>
      <c r="H20" s="15"/>
      <c r="I20" s="15"/>
      <c r="J20" s="15"/>
    </row>
    <row r="21" spans="1:10">
      <c r="A21" s="15"/>
      <c r="B21" s="15"/>
      <c r="C21" s="15"/>
      <c r="D21" s="15"/>
      <c r="E21" s="15"/>
      <c r="F21" s="20"/>
      <c r="G21" s="15"/>
      <c r="H21" s="15"/>
      <c r="I21" s="15"/>
      <c r="J21" s="15"/>
    </row>
    <row r="22" spans="1:10">
      <c r="A22" s="15"/>
      <c r="B22" s="15"/>
      <c r="C22" s="15"/>
      <c r="D22" s="15"/>
      <c r="E22" s="15"/>
      <c r="F22" s="20"/>
      <c r="G22" s="15"/>
      <c r="H22" s="15"/>
      <c r="I22" s="15"/>
      <c r="J22" s="15"/>
    </row>
    <row r="23" spans="1:10">
      <c r="A23" s="15"/>
      <c r="B23" s="15"/>
      <c r="C23" s="15"/>
      <c r="D23" s="15"/>
      <c r="E23" s="15"/>
      <c r="F23" s="20"/>
      <c r="G23" s="15"/>
      <c r="H23" s="15"/>
      <c r="I23" s="15"/>
      <c r="J23" s="15"/>
    </row>
    <row r="24" spans="1:10">
      <c r="A24" s="15"/>
      <c r="B24" s="15"/>
      <c r="C24" s="15"/>
      <c r="D24" s="15"/>
      <c r="E24" s="15"/>
      <c r="F24" s="20"/>
      <c r="G24" s="15"/>
      <c r="H24" s="15"/>
      <c r="I24" s="15"/>
      <c r="J24" s="15"/>
    </row>
    <row r="25" spans="1:10">
      <c r="A25" s="15"/>
      <c r="B25" s="15"/>
      <c r="C25" s="15"/>
      <c r="D25" s="15"/>
      <c r="E25" s="15"/>
      <c r="F25" s="20"/>
      <c r="G25" s="15"/>
      <c r="H25" s="15"/>
      <c r="I25" s="15"/>
      <c r="J25" s="15"/>
    </row>
    <row r="26" spans="1:10">
      <c r="A26" s="15"/>
      <c r="B26" s="15"/>
      <c r="C26" s="15"/>
      <c r="D26" s="15"/>
      <c r="E26" s="15"/>
      <c r="F26" s="20"/>
      <c r="G26" s="15"/>
      <c r="H26" s="15"/>
      <c r="I26" s="15"/>
      <c r="J26" s="15"/>
    </row>
    <row r="27" spans="1:10">
      <c r="A27" s="15"/>
      <c r="B27" s="15"/>
      <c r="C27" s="15"/>
      <c r="D27" s="15"/>
      <c r="E27" s="15"/>
      <c r="F27" s="20"/>
      <c r="G27" s="15"/>
      <c r="H27" s="15"/>
      <c r="I27" s="15"/>
      <c r="J27" s="15"/>
    </row>
    <row r="28" spans="1:10">
      <c r="A28" s="15"/>
      <c r="B28" s="15"/>
      <c r="C28" s="15"/>
      <c r="D28" s="15"/>
      <c r="E28" s="15"/>
      <c r="F28" s="20"/>
      <c r="G28" s="15"/>
      <c r="H28" s="15"/>
      <c r="I28" s="15"/>
      <c r="J28" s="15"/>
    </row>
    <row r="29" spans="1:10">
      <c r="A29" s="15"/>
      <c r="B29" s="15"/>
      <c r="C29" s="15"/>
      <c r="D29" s="15"/>
      <c r="E29" s="15"/>
      <c r="F29" s="20"/>
      <c r="G29" s="15"/>
      <c r="H29" s="15"/>
      <c r="I29" s="15"/>
      <c r="J29" s="15"/>
    </row>
    <row r="30" spans="1:10">
      <c r="A30" s="15"/>
      <c r="B30" s="15"/>
      <c r="C30" s="15"/>
      <c r="D30" s="15"/>
      <c r="E30" s="15"/>
      <c r="F30" s="20"/>
      <c r="G30" s="15"/>
      <c r="H30" s="15"/>
      <c r="I30" s="15"/>
      <c r="J30" s="15"/>
    </row>
    <row r="31" spans="1:10">
      <c r="A31" s="15"/>
      <c r="B31" s="15"/>
      <c r="C31" s="15"/>
      <c r="D31" s="15"/>
      <c r="E31" s="15"/>
      <c r="F31" s="20"/>
      <c r="G31" s="15"/>
      <c r="H31" s="15"/>
      <c r="I31" s="15"/>
      <c r="J31" s="15"/>
    </row>
    <row r="32" spans="1:10">
      <c r="A32" s="15"/>
      <c r="B32" s="15"/>
      <c r="C32" s="15"/>
      <c r="D32" s="15"/>
      <c r="E32" s="15"/>
      <c r="F32" s="20"/>
      <c r="G32" s="15"/>
      <c r="H32" s="15"/>
      <c r="I32" s="15"/>
      <c r="J32" s="15"/>
    </row>
    <row r="33" spans="1:10">
      <c r="A33" s="15"/>
      <c r="B33" s="15"/>
      <c r="C33" s="15"/>
      <c r="D33" s="15"/>
      <c r="E33" s="15"/>
      <c r="F33" s="20"/>
      <c r="G33" s="15"/>
      <c r="H33" s="15"/>
      <c r="I33" s="15"/>
      <c r="J33" s="15"/>
    </row>
    <row r="34" spans="1:10">
      <c r="A34" s="15"/>
      <c r="B34" s="15"/>
      <c r="C34" s="15"/>
      <c r="D34" s="15"/>
      <c r="E34" s="15"/>
      <c r="F34" s="20"/>
      <c r="G34" s="15"/>
      <c r="H34" s="15"/>
      <c r="I34" s="15"/>
      <c r="J34" s="15"/>
    </row>
    <row r="35" spans="1:10">
      <c r="A35" s="15"/>
      <c r="B35" s="15"/>
      <c r="C35" s="15"/>
      <c r="D35" s="15"/>
      <c r="E35" s="15"/>
      <c r="F35" s="20"/>
      <c r="G35" s="15"/>
      <c r="H35" s="15"/>
      <c r="I35" s="15"/>
      <c r="J35" s="15"/>
    </row>
    <row r="36" spans="1:10">
      <c r="A36" s="15"/>
      <c r="B36" s="15"/>
      <c r="C36" s="15"/>
      <c r="D36" s="15"/>
      <c r="E36" s="15"/>
      <c r="F36" s="20"/>
      <c r="G36" s="15"/>
      <c r="H36" s="15"/>
      <c r="I36" s="15"/>
      <c r="J36" s="15"/>
    </row>
    <row r="37" spans="1:10">
      <c r="A37" s="15"/>
      <c r="B37" s="15"/>
      <c r="C37" s="15"/>
      <c r="D37" s="15"/>
      <c r="E37" s="15"/>
      <c r="F37" s="20"/>
      <c r="G37" s="15"/>
      <c r="H37" s="15"/>
      <c r="I37" s="15"/>
      <c r="J37" s="15"/>
    </row>
    <row r="38" spans="1:10">
      <c r="A38" s="15"/>
      <c r="B38" s="15"/>
      <c r="C38" s="15"/>
      <c r="D38" s="15"/>
      <c r="E38" s="15"/>
      <c r="F38" s="20"/>
      <c r="G38" s="15"/>
      <c r="H38" s="15"/>
      <c r="I38" s="15"/>
      <c r="J38" s="15"/>
    </row>
    <row r="39" spans="1:10">
      <c r="A39" s="15"/>
      <c r="B39" s="15"/>
      <c r="C39" s="15"/>
      <c r="D39" s="15"/>
      <c r="E39" s="15"/>
      <c r="F39" s="20"/>
      <c r="G39" s="15"/>
      <c r="H39" s="15"/>
      <c r="I39" s="15"/>
      <c r="J39" s="15"/>
    </row>
    <row r="40" spans="1:10">
      <c r="A40" s="15"/>
      <c r="B40" s="15"/>
      <c r="C40" s="15"/>
      <c r="D40" s="15"/>
      <c r="E40" s="15"/>
      <c r="F40" s="20"/>
      <c r="G40" s="15"/>
      <c r="H40" s="15"/>
      <c r="I40" s="15"/>
      <c r="J40" s="15"/>
    </row>
    <row r="41" spans="1:10">
      <c r="A41" s="15"/>
      <c r="B41" s="15"/>
      <c r="C41" s="15"/>
      <c r="D41" s="15"/>
      <c r="E41" s="15"/>
      <c r="F41" s="20"/>
      <c r="G41" s="15"/>
      <c r="H41" s="15"/>
      <c r="I41" s="15"/>
      <c r="J41" s="15"/>
    </row>
    <row r="42" spans="1:10">
      <c r="A42" s="15"/>
      <c r="B42" s="15"/>
      <c r="C42" s="15"/>
      <c r="D42" s="15"/>
      <c r="E42" s="15"/>
      <c r="F42" s="20"/>
      <c r="G42" s="15"/>
      <c r="H42" s="15"/>
      <c r="I42" s="15"/>
      <c r="J42" s="15"/>
    </row>
    <row r="43" spans="1:10">
      <c r="A43" s="15"/>
      <c r="B43" s="15"/>
      <c r="C43" s="15"/>
      <c r="D43" s="15"/>
      <c r="E43" s="15"/>
      <c r="F43" s="20"/>
      <c r="G43" s="15"/>
      <c r="H43" s="15"/>
      <c r="I43" s="15"/>
      <c r="J43" s="15"/>
    </row>
  </sheetData>
  <mergeCells count="12">
    <mergeCell ref="J4:J6"/>
    <mergeCell ref="A2:D2"/>
    <mergeCell ref="I4:I6"/>
    <mergeCell ref="B4:B6"/>
    <mergeCell ref="A4:A6"/>
    <mergeCell ref="C4:E4"/>
    <mergeCell ref="E5:E6"/>
    <mergeCell ref="D5:D6"/>
    <mergeCell ref="G4:G6"/>
    <mergeCell ref="F4:F6"/>
    <mergeCell ref="H4:H6"/>
    <mergeCell ref="C5:C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99"/>
  <sheetViews>
    <sheetView showGridLines="0" zoomScale="80" zoomScaleNormal="80" workbookViewId="0">
      <selection activeCell="B5" sqref="B5"/>
    </sheetView>
  </sheetViews>
  <sheetFormatPr defaultColWidth="11.453125" defaultRowHeight="12.5"/>
  <cols>
    <col min="1" max="1" width="21.7265625" style="47" customWidth="1"/>
    <col min="2" max="3" width="26.453125" style="47" customWidth="1"/>
    <col min="4" max="4" width="16.81640625" style="182" customWidth="1"/>
    <col min="5" max="6" width="11.54296875" style="182" customWidth="1"/>
    <col min="7" max="7" width="16" style="182" customWidth="1"/>
    <col min="8" max="8" width="23.54296875" style="182" customWidth="1"/>
    <col min="9" max="9" width="18" style="182" customWidth="1"/>
    <col min="10" max="16384" width="11.453125" style="47"/>
  </cols>
  <sheetData>
    <row r="1" spans="1:11" ht="20">
      <c r="A1" s="416" t="s">
        <v>163</v>
      </c>
      <c r="B1" s="417"/>
      <c r="C1" s="417"/>
      <c r="D1" s="417"/>
      <c r="E1" s="417"/>
      <c r="F1" s="417"/>
      <c r="G1" s="417"/>
      <c r="H1" s="417"/>
      <c r="I1" s="417"/>
      <c r="J1" s="417"/>
      <c r="K1" s="417"/>
    </row>
    <row r="2" spans="1:11" ht="20">
      <c r="A2" s="415" t="s">
        <v>114</v>
      </c>
      <c r="B2" s="415"/>
      <c r="C2" s="415"/>
      <c r="D2" s="415"/>
      <c r="E2" s="415"/>
      <c r="F2" s="368"/>
      <c r="G2" s="368"/>
      <c r="H2" s="368"/>
      <c r="I2" s="368"/>
      <c r="J2" s="368"/>
      <c r="K2" s="368"/>
    </row>
    <row r="3" spans="1:11" ht="20">
      <c r="A3" s="149"/>
      <c r="B3" s="149"/>
      <c r="C3" s="149"/>
      <c r="D3" s="149"/>
      <c r="E3" s="149"/>
      <c r="F3" s="368"/>
      <c r="G3" s="368"/>
      <c r="H3" s="368"/>
      <c r="I3" s="228"/>
      <c r="J3" s="368"/>
      <c r="K3" s="368"/>
    </row>
    <row r="4" spans="1:11" ht="20">
      <c r="A4" s="149"/>
      <c r="B4" s="149"/>
      <c r="C4" s="149"/>
      <c r="D4" s="149"/>
      <c r="E4" s="149"/>
      <c r="F4" s="368"/>
      <c r="G4" s="368"/>
      <c r="H4" s="368"/>
      <c r="I4" s="228"/>
      <c r="J4" s="368"/>
      <c r="K4" s="368"/>
    </row>
    <row r="5" spans="1:11" ht="20">
      <c r="A5" s="369" t="s">
        <v>115</v>
      </c>
      <c r="B5" s="144"/>
      <c r="C5" s="150"/>
      <c r="D5" s="149"/>
      <c r="E5" s="149"/>
      <c r="F5" s="368"/>
      <c r="G5" s="368"/>
      <c r="H5" s="368"/>
      <c r="I5" s="228"/>
      <c r="J5" s="368"/>
      <c r="K5" s="368"/>
    </row>
    <row r="6" spans="1:11" s="151" customFormat="1" ht="15.5">
      <c r="A6" s="369" t="s">
        <v>135</v>
      </c>
      <c r="B6" s="144"/>
      <c r="C6" s="150"/>
      <c r="H6" s="152"/>
      <c r="I6" s="229"/>
    </row>
    <row r="7" spans="1:11" s="151" customFormat="1" ht="15.5">
      <c r="A7" s="418" t="s">
        <v>136</v>
      </c>
      <c r="B7" s="418"/>
      <c r="C7" s="148"/>
      <c r="E7" s="154"/>
      <c r="F7" s="418" t="s">
        <v>119</v>
      </c>
      <c r="G7" s="418"/>
      <c r="H7" s="418"/>
      <c r="I7" s="372"/>
    </row>
    <row r="8" spans="1:11" s="151" customFormat="1" ht="16" thickBot="1">
      <c r="A8" s="155"/>
      <c r="B8" s="155"/>
      <c r="C8" s="155"/>
      <c r="D8" s="150"/>
      <c r="E8" s="156"/>
      <c r="F8" s="153"/>
      <c r="G8" s="157"/>
      <c r="H8" s="157"/>
      <c r="I8" s="230"/>
    </row>
    <row r="9" spans="1:11" s="151" customFormat="1" ht="14.5" thickBot="1">
      <c r="D9" s="153"/>
      <c r="E9" s="153"/>
      <c r="F9" s="153"/>
      <c r="G9" s="158"/>
      <c r="H9" s="223"/>
      <c r="I9" s="231"/>
    </row>
    <row r="10" spans="1:11" s="151" customFormat="1" ht="66" customHeight="1" thickBot="1">
      <c r="A10" s="159" t="s">
        <v>164</v>
      </c>
      <c r="B10" s="159" t="s">
        <v>153</v>
      </c>
      <c r="C10" s="160" t="s">
        <v>141</v>
      </c>
      <c r="D10" s="161" t="s">
        <v>116</v>
      </c>
      <c r="E10" s="161" t="s">
        <v>117</v>
      </c>
      <c r="F10" s="161" t="s">
        <v>118</v>
      </c>
      <c r="G10" s="203" t="s">
        <v>133</v>
      </c>
      <c r="H10" s="224" t="s">
        <v>166</v>
      </c>
      <c r="I10" s="232" t="s">
        <v>134</v>
      </c>
    </row>
    <row r="11" spans="1:11" s="151" customFormat="1" ht="23.15" customHeight="1">
      <c r="A11" s="145"/>
      <c r="B11" s="146"/>
      <c r="C11" s="146"/>
      <c r="D11" s="147"/>
      <c r="E11" s="147"/>
      <c r="F11" s="147"/>
      <c r="G11" s="204">
        <f t="shared" ref="G11:G36" si="0">SUM(E11-F11)</f>
        <v>0</v>
      </c>
      <c r="H11" s="225">
        <f>G11*2</f>
        <v>0</v>
      </c>
      <c r="I11" s="233">
        <f>SUM(H11*16.8)/1000</f>
        <v>0</v>
      </c>
    </row>
    <row r="12" spans="1:11" s="151" customFormat="1" ht="23.15" customHeight="1">
      <c r="A12" s="145"/>
      <c r="B12" s="146"/>
      <c r="C12" s="146"/>
      <c r="D12" s="147"/>
      <c r="E12" s="147"/>
      <c r="F12" s="147"/>
      <c r="G12" s="205">
        <f t="shared" si="0"/>
        <v>0</v>
      </c>
      <c r="H12" s="225">
        <f>G12*2</f>
        <v>0</v>
      </c>
      <c r="I12" s="233">
        <f t="shared" ref="I12:I37" si="1">SUM(H12*16.8)/1000</f>
        <v>0</v>
      </c>
    </row>
    <row r="13" spans="1:11" s="151" customFormat="1" ht="23.15" customHeight="1">
      <c r="A13" s="145"/>
      <c r="B13" s="146"/>
      <c r="C13" s="146"/>
      <c r="D13" s="147"/>
      <c r="E13" s="147"/>
      <c r="F13" s="147"/>
      <c r="G13" s="205">
        <f t="shared" si="0"/>
        <v>0</v>
      </c>
      <c r="H13" s="225">
        <f t="shared" ref="H13:H37" si="2">G13*2</f>
        <v>0</v>
      </c>
      <c r="I13" s="233">
        <f t="shared" si="1"/>
        <v>0</v>
      </c>
    </row>
    <row r="14" spans="1:11" s="151" customFormat="1" ht="23.15" customHeight="1">
      <c r="A14" s="145"/>
      <c r="B14" s="146"/>
      <c r="C14" s="146"/>
      <c r="D14" s="147"/>
      <c r="E14" s="147"/>
      <c r="F14" s="147"/>
      <c r="G14" s="205">
        <f t="shared" si="0"/>
        <v>0</v>
      </c>
      <c r="H14" s="225">
        <f t="shared" si="2"/>
        <v>0</v>
      </c>
      <c r="I14" s="233">
        <f t="shared" si="1"/>
        <v>0</v>
      </c>
    </row>
    <row r="15" spans="1:11" s="151" customFormat="1" ht="23.15" customHeight="1">
      <c r="A15" s="145"/>
      <c r="B15" s="146"/>
      <c r="C15" s="146"/>
      <c r="D15" s="147"/>
      <c r="E15" s="147"/>
      <c r="F15" s="147"/>
      <c r="G15" s="205">
        <f t="shared" si="0"/>
        <v>0</v>
      </c>
      <c r="H15" s="225">
        <f t="shared" si="2"/>
        <v>0</v>
      </c>
      <c r="I15" s="233">
        <f t="shared" si="1"/>
        <v>0</v>
      </c>
    </row>
    <row r="16" spans="1:11" s="151" customFormat="1" ht="23.15" customHeight="1">
      <c r="A16" s="145"/>
      <c r="B16" s="146"/>
      <c r="C16" s="146"/>
      <c r="D16" s="147"/>
      <c r="E16" s="147"/>
      <c r="F16" s="147"/>
      <c r="G16" s="205">
        <f t="shared" si="0"/>
        <v>0</v>
      </c>
      <c r="H16" s="225">
        <f t="shared" si="2"/>
        <v>0</v>
      </c>
      <c r="I16" s="233">
        <f t="shared" si="1"/>
        <v>0</v>
      </c>
    </row>
    <row r="17" spans="1:9" s="151" customFormat="1" ht="23.15" customHeight="1">
      <c r="A17" s="145"/>
      <c r="B17" s="146"/>
      <c r="C17" s="146"/>
      <c r="D17" s="147"/>
      <c r="E17" s="147"/>
      <c r="F17" s="147"/>
      <c r="G17" s="205">
        <f t="shared" si="0"/>
        <v>0</v>
      </c>
      <c r="H17" s="225">
        <f t="shared" si="2"/>
        <v>0</v>
      </c>
      <c r="I17" s="233">
        <f t="shared" si="1"/>
        <v>0</v>
      </c>
    </row>
    <row r="18" spans="1:9" s="151" customFormat="1" ht="23.15" customHeight="1">
      <c r="A18" s="145"/>
      <c r="B18" s="146"/>
      <c r="C18" s="146"/>
      <c r="D18" s="147"/>
      <c r="E18" s="147"/>
      <c r="F18" s="147"/>
      <c r="G18" s="205">
        <f t="shared" si="0"/>
        <v>0</v>
      </c>
      <c r="H18" s="225">
        <f t="shared" si="2"/>
        <v>0</v>
      </c>
      <c r="I18" s="233">
        <f t="shared" si="1"/>
        <v>0</v>
      </c>
    </row>
    <row r="19" spans="1:9" s="151" customFormat="1" ht="23.15" customHeight="1">
      <c r="A19" s="145"/>
      <c r="B19" s="146"/>
      <c r="C19" s="146"/>
      <c r="D19" s="147"/>
      <c r="E19" s="147"/>
      <c r="F19" s="147"/>
      <c r="G19" s="205">
        <f t="shared" si="0"/>
        <v>0</v>
      </c>
      <c r="H19" s="225">
        <f t="shared" si="2"/>
        <v>0</v>
      </c>
      <c r="I19" s="233">
        <f t="shared" si="1"/>
        <v>0</v>
      </c>
    </row>
    <row r="20" spans="1:9" s="151" customFormat="1" ht="23.15" customHeight="1">
      <c r="A20" s="145"/>
      <c r="B20" s="146"/>
      <c r="C20" s="146"/>
      <c r="D20" s="147"/>
      <c r="E20" s="147"/>
      <c r="F20" s="147"/>
      <c r="G20" s="205">
        <f t="shared" si="0"/>
        <v>0</v>
      </c>
      <c r="H20" s="225">
        <f t="shared" si="2"/>
        <v>0</v>
      </c>
      <c r="I20" s="233">
        <f t="shared" si="1"/>
        <v>0</v>
      </c>
    </row>
    <row r="21" spans="1:9" s="151" customFormat="1" ht="23.15" customHeight="1">
      <c r="A21" s="145"/>
      <c r="B21" s="146"/>
      <c r="C21" s="146"/>
      <c r="D21" s="147"/>
      <c r="E21" s="147"/>
      <c r="F21" s="147"/>
      <c r="G21" s="205">
        <f t="shared" si="0"/>
        <v>0</v>
      </c>
      <c r="H21" s="225">
        <f t="shared" si="2"/>
        <v>0</v>
      </c>
      <c r="I21" s="233">
        <f t="shared" si="1"/>
        <v>0</v>
      </c>
    </row>
    <row r="22" spans="1:9" s="151" customFormat="1" ht="23.15" customHeight="1">
      <c r="A22" s="145"/>
      <c r="B22" s="146"/>
      <c r="C22" s="146"/>
      <c r="D22" s="147"/>
      <c r="E22" s="147"/>
      <c r="F22" s="147"/>
      <c r="G22" s="205">
        <f t="shared" si="0"/>
        <v>0</v>
      </c>
      <c r="H22" s="225">
        <f t="shared" si="2"/>
        <v>0</v>
      </c>
      <c r="I22" s="233">
        <f t="shared" si="1"/>
        <v>0</v>
      </c>
    </row>
    <row r="23" spans="1:9" s="151" customFormat="1" ht="23.15" customHeight="1">
      <c r="A23" s="145"/>
      <c r="B23" s="146"/>
      <c r="C23" s="146"/>
      <c r="D23" s="147"/>
      <c r="E23" s="147"/>
      <c r="F23" s="147"/>
      <c r="G23" s="205">
        <f t="shared" si="0"/>
        <v>0</v>
      </c>
      <c r="H23" s="225">
        <f t="shared" si="2"/>
        <v>0</v>
      </c>
      <c r="I23" s="233">
        <f t="shared" si="1"/>
        <v>0</v>
      </c>
    </row>
    <row r="24" spans="1:9" s="151" customFormat="1" ht="23.15" customHeight="1">
      <c r="A24" s="145"/>
      <c r="B24" s="146"/>
      <c r="C24" s="146"/>
      <c r="D24" s="147"/>
      <c r="E24" s="147"/>
      <c r="F24" s="147"/>
      <c r="G24" s="205">
        <f t="shared" si="0"/>
        <v>0</v>
      </c>
      <c r="H24" s="225">
        <f t="shared" si="2"/>
        <v>0</v>
      </c>
      <c r="I24" s="233">
        <f t="shared" si="1"/>
        <v>0</v>
      </c>
    </row>
    <row r="25" spans="1:9" s="151" customFormat="1" ht="23.15" customHeight="1">
      <c r="A25" s="145"/>
      <c r="B25" s="146"/>
      <c r="C25" s="146"/>
      <c r="D25" s="147"/>
      <c r="E25" s="147"/>
      <c r="F25" s="147"/>
      <c r="G25" s="205">
        <f t="shared" si="0"/>
        <v>0</v>
      </c>
      <c r="H25" s="225">
        <f t="shared" si="2"/>
        <v>0</v>
      </c>
      <c r="I25" s="233">
        <f t="shared" si="1"/>
        <v>0</v>
      </c>
    </row>
    <row r="26" spans="1:9" s="151" customFormat="1" ht="23.15" customHeight="1">
      <c r="A26" s="145"/>
      <c r="B26" s="146"/>
      <c r="C26" s="146"/>
      <c r="D26" s="147"/>
      <c r="E26" s="147"/>
      <c r="F26" s="147"/>
      <c r="G26" s="205">
        <f t="shared" si="0"/>
        <v>0</v>
      </c>
      <c r="H26" s="225">
        <f t="shared" si="2"/>
        <v>0</v>
      </c>
      <c r="I26" s="233">
        <f t="shared" si="1"/>
        <v>0</v>
      </c>
    </row>
    <row r="27" spans="1:9" s="151" customFormat="1" ht="23.15" customHeight="1">
      <c r="A27" s="145"/>
      <c r="B27" s="146"/>
      <c r="C27" s="146"/>
      <c r="D27" s="147"/>
      <c r="E27" s="147"/>
      <c r="F27" s="147"/>
      <c r="G27" s="205">
        <f t="shared" si="0"/>
        <v>0</v>
      </c>
      <c r="H27" s="225">
        <f>G27*2</f>
        <v>0</v>
      </c>
      <c r="I27" s="233">
        <f t="shared" si="1"/>
        <v>0</v>
      </c>
    </row>
    <row r="28" spans="1:9" s="151" customFormat="1" ht="23.15" customHeight="1">
      <c r="A28" s="145"/>
      <c r="B28" s="146"/>
      <c r="C28" s="146"/>
      <c r="D28" s="147"/>
      <c r="E28" s="147"/>
      <c r="F28" s="147"/>
      <c r="G28" s="205">
        <f t="shared" si="0"/>
        <v>0</v>
      </c>
      <c r="H28" s="225">
        <f t="shared" si="2"/>
        <v>0</v>
      </c>
      <c r="I28" s="233">
        <f t="shared" si="1"/>
        <v>0</v>
      </c>
    </row>
    <row r="29" spans="1:9" s="151" customFormat="1" ht="23.15" customHeight="1">
      <c r="A29" s="145"/>
      <c r="B29" s="146"/>
      <c r="C29" s="146"/>
      <c r="D29" s="147"/>
      <c r="E29" s="147"/>
      <c r="F29" s="147"/>
      <c r="G29" s="205">
        <f t="shared" si="0"/>
        <v>0</v>
      </c>
      <c r="H29" s="225">
        <f t="shared" si="2"/>
        <v>0</v>
      </c>
      <c r="I29" s="233">
        <f t="shared" si="1"/>
        <v>0</v>
      </c>
    </row>
    <row r="30" spans="1:9" s="151" customFormat="1" ht="23.15" customHeight="1">
      <c r="A30" s="145"/>
      <c r="B30" s="146"/>
      <c r="C30" s="146"/>
      <c r="D30" s="147"/>
      <c r="E30" s="147"/>
      <c r="F30" s="147"/>
      <c r="G30" s="205">
        <f t="shared" si="0"/>
        <v>0</v>
      </c>
      <c r="H30" s="225">
        <f t="shared" si="2"/>
        <v>0</v>
      </c>
      <c r="I30" s="233">
        <f t="shared" si="1"/>
        <v>0</v>
      </c>
    </row>
    <row r="31" spans="1:9" s="151" customFormat="1" ht="23.15" customHeight="1">
      <c r="A31" s="145"/>
      <c r="B31" s="146"/>
      <c r="C31" s="146"/>
      <c r="D31" s="147"/>
      <c r="E31" s="147"/>
      <c r="F31" s="147"/>
      <c r="G31" s="205">
        <f t="shared" si="0"/>
        <v>0</v>
      </c>
      <c r="H31" s="225">
        <f t="shared" si="2"/>
        <v>0</v>
      </c>
      <c r="I31" s="233">
        <f t="shared" si="1"/>
        <v>0</v>
      </c>
    </row>
    <row r="32" spans="1:9" s="151" customFormat="1" ht="23.15" customHeight="1">
      <c r="A32" s="145"/>
      <c r="B32" s="146"/>
      <c r="C32" s="146"/>
      <c r="D32" s="147"/>
      <c r="E32" s="147"/>
      <c r="F32" s="147"/>
      <c r="G32" s="205">
        <f t="shared" si="0"/>
        <v>0</v>
      </c>
      <c r="H32" s="225">
        <f t="shared" si="2"/>
        <v>0</v>
      </c>
      <c r="I32" s="233">
        <f t="shared" si="1"/>
        <v>0</v>
      </c>
    </row>
    <row r="33" spans="1:30" s="151" customFormat="1" ht="23.15" customHeight="1">
      <c r="A33" s="145"/>
      <c r="B33" s="146"/>
      <c r="C33" s="146"/>
      <c r="D33" s="147"/>
      <c r="E33" s="147"/>
      <c r="F33" s="147"/>
      <c r="G33" s="205">
        <f t="shared" si="0"/>
        <v>0</v>
      </c>
      <c r="H33" s="225">
        <f t="shared" si="2"/>
        <v>0</v>
      </c>
      <c r="I33" s="233">
        <f t="shared" si="1"/>
        <v>0</v>
      </c>
    </row>
    <row r="34" spans="1:30" s="151" customFormat="1" ht="23.15" customHeight="1">
      <c r="A34" s="145"/>
      <c r="B34" s="146"/>
      <c r="C34" s="146"/>
      <c r="D34" s="147"/>
      <c r="E34" s="147"/>
      <c r="F34" s="147"/>
      <c r="G34" s="205">
        <f t="shared" si="0"/>
        <v>0</v>
      </c>
      <c r="H34" s="225">
        <f t="shared" si="2"/>
        <v>0</v>
      </c>
      <c r="I34" s="233">
        <f t="shared" si="1"/>
        <v>0</v>
      </c>
    </row>
    <row r="35" spans="1:30" s="151" customFormat="1" ht="23.15" customHeight="1">
      <c r="A35" s="145"/>
      <c r="B35" s="146"/>
      <c r="C35" s="146"/>
      <c r="D35" s="147"/>
      <c r="E35" s="147"/>
      <c r="F35" s="147"/>
      <c r="G35" s="205">
        <f t="shared" si="0"/>
        <v>0</v>
      </c>
      <c r="H35" s="225">
        <f t="shared" si="2"/>
        <v>0</v>
      </c>
      <c r="I35" s="233">
        <f t="shared" si="1"/>
        <v>0</v>
      </c>
    </row>
    <row r="36" spans="1:30" s="151" customFormat="1" ht="23.15" customHeight="1" thickBot="1">
      <c r="A36" s="200"/>
      <c r="B36" s="201"/>
      <c r="C36" s="201"/>
      <c r="D36" s="202"/>
      <c r="E36" s="202"/>
      <c r="F36" s="202"/>
      <c r="G36" s="206">
        <f t="shared" si="0"/>
        <v>0</v>
      </c>
      <c r="H36" s="226">
        <f t="shared" si="2"/>
        <v>0</v>
      </c>
      <c r="I36" s="233">
        <f t="shared" si="1"/>
        <v>0</v>
      </c>
    </row>
    <row r="37" spans="1:30" s="167" customFormat="1" ht="16" thickBot="1">
      <c r="A37" s="162" t="s">
        <v>109</v>
      </c>
      <c r="B37" s="163" t="s">
        <v>109</v>
      </c>
      <c r="C37" s="164"/>
      <c r="D37" s="165">
        <f>SUM(D11:D36)</f>
        <v>0</v>
      </c>
      <c r="E37" s="165">
        <f>SUM(E11:E36)</f>
        <v>0</v>
      </c>
      <c r="F37" s="165">
        <f>SUM(F11:F36)</f>
        <v>0</v>
      </c>
      <c r="G37" s="166">
        <f>SUM(G11:G36)</f>
        <v>0</v>
      </c>
      <c r="H37" s="227">
        <f t="shared" si="2"/>
        <v>0</v>
      </c>
      <c r="I37" s="233">
        <f t="shared" si="1"/>
        <v>0</v>
      </c>
    </row>
    <row r="38" spans="1:30" s="167" customFormat="1" ht="15.5">
      <c r="B38" s="168"/>
      <c r="C38" s="168"/>
      <c r="D38" s="169"/>
      <c r="E38" s="169"/>
      <c r="F38" s="169"/>
      <c r="G38" s="169"/>
      <c r="H38" s="170"/>
      <c r="I38" s="170"/>
    </row>
    <row r="39" spans="1:30" s="171" customFormat="1" ht="10.5">
      <c r="A39" s="184" t="s">
        <v>132</v>
      </c>
      <c r="D39" s="172"/>
      <c r="E39" s="172"/>
      <c r="F39" s="172"/>
      <c r="G39" s="172"/>
      <c r="H39" s="173"/>
      <c r="I39" s="173"/>
    </row>
    <row r="40" spans="1:30" s="186" customFormat="1" ht="10">
      <c r="A40" s="185" t="s">
        <v>172</v>
      </c>
      <c r="D40" s="187"/>
      <c r="E40" s="187"/>
      <c r="F40" s="188"/>
      <c r="G40" s="187"/>
      <c r="H40" s="187"/>
      <c r="I40" s="188"/>
      <c r="J40" s="185"/>
      <c r="K40" s="185"/>
      <c r="L40" s="185"/>
      <c r="M40" s="185"/>
    </row>
    <row r="41" spans="1:30" s="186" customFormat="1" ht="10.5">
      <c r="A41" s="174" t="s">
        <v>173</v>
      </c>
      <c r="D41" s="187"/>
      <c r="E41" s="187"/>
      <c r="F41" s="188"/>
      <c r="G41" s="187"/>
      <c r="H41" s="175"/>
      <c r="I41" s="188"/>
      <c r="J41" s="185"/>
      <c r="K41" s="185"/>
      <c r="L41" s="185"/>
      <c r="M41" s="185"/>
    </row>
    <row r="42" spans="1:30" s="189" customFormat="1" ht="10">
      <c r="A42" s="184"/>
      <c r="D42" s="190"/>
      <c r="E42" s="190"/>
      <c r="F42" s="191"/>
      <c r="G42" s="190"/>
      <c r="H42" s="190"/>
      <c r="I42" s="191"/>
      <c r="J42" s="184"/>
      <c r="K42" s="184"/>
      <c r="L42" s="184"/>
      <c r="M42" s="184"/>
    </row>
    <row r="43" spans="1:30" s="193" customFormat="1" ht="30.75" customHeight="1">
      <c r="A43" s="414"/>
      <c r="B43" s="414"/>
      <c r="C43" s="414"/>
      <c r="D43" s="414"/>
      <c r="E43" s="414"/>
      <c r="F43" s="414"/>
      <c r="G43" s="414"/>
      <c r="H43" s="414"/>
      <c r="I43" s="414"/>
      <c r="J43" s="192"/>
      <c r="K43" s="192"/>
      <c r="L43" s="192"/>
      <c r="M43" s="192"/>
      <c r="N43" s="192"/>
      <c r="O43" s="192"/>
      <c r="P43" s="192"/>
      <c r="Q43" s="192"/>
      <c r="R43" s="192"/>
      <c r="S43" s="192"/>
      <c r="T43" s="192"/>
      <c r="U43" s="192"/>
      <c r="V43" s="192"/>
      <c r="W43" s="192"/>
      <c r="X43" s="192"/>
      <c r="Y43" s="192"/>
      <c r="Z43" s="192"/>
      <c r="AA43" s="192"/>
      <c r="AB43" s="192"/>
      <c r="AC43" s="192"/>
      <c r="AD43" s="192"/>
    </row>
    <row r="44" spans="1:30" s="189" customFormat="1" ht="10">
      <c r="A44" s="194"/>
      <c r="D44" s="195"/>
      <c r="E44" s="195"/>
      <c r="F44" s="195"/>
      <c r="G44" s="195"/>
      <c r="H44" s="195"/>
      <c r="I44" s="195"/>
      <c r="J44" s="184"/>
      <c r="K44" s="184"/>
      <c r="L44" s="184"/>
      <c r="M44" s="184"/>
    </row>
    <row r="45" spans="1:30" s="189" customFormat="1" ht="10">
      <c r="A45" s="194"/>
      <c r="D45" s="195"/>
      <c r="E45" s="195"/>
      <c r="F45" s="195"/>
      <c r="G45" s="195"/>
      <c r="H45" s="195"/>
      <c r="I45" s="195"/>
      <c r="J45" s="184"/>
      <c r="K45" s="184"/>
      <c r="L45" s="184"/>
      <c r="M45" s="184"/>
    </row>
    <row r="46" spans="1:30" s="189" customFormat="1" ht="10.5">
      <c r="A46" s="176"/>
      <c r="D46" s="177"/>
      <c r="E46" s="172"/>
      <c r="F46" s="195"/>
      <c r="G46" s="195"/>
      <c r="H46" s="195"/>
      <c r="I46" s="195"/>
      <c r="J46" s="184"/>
      <c r="K46" s="184"/>
      <c r="L46" s="184"/>
      <c r="M46" s="184"/>
    </row>
    <row r="47" spans="1:30" s="151" customFormat="1">
      <c r="D47" s="178"/>
      <c r="E47" s="178"/>
      <c r="F47" s="178"/>
      <c r="G47" s="178"/>
      <c r="H47" s="178"/>
      <c r="I47" s="178"/>
      <c r="J47" s="179"/>
      <c r="K47" s="179"/>
      <c r="L47" s="179"/>
      <c r="M47" s="179"/>
    </row>
    <row r="48" spans="1:30" s="151" customFormat="1">
      <c r="B48" s="179"/>
      <c r="C48" s="179"/>
      <c r="D48" s="180"/>
      <c r="E48" s="180"/>
      <c r="F48" s="180"/>
      <c r="G48" s="178"/>
      <c r="H48" s="178"/>
      <c r="I48" s="178"/>
      <c r="J48" s="179"/>
      <c r="K48" s="179"/>
      <c r="L48" s="179"/>
      <c r="M48" s="179"/>
    </row>
    <row r="49" spans="2:13" s="151" customFormat="1">
      <c r="B49" s="179"/>
      <c r="C49" s="179"/>
      <c r="D49" s="178"/>
      <c r="E49" s="178"/>
      <c r="F49" s="178"/>
      <c r="G49" s="178"/>
      <c r="H49" s="178"/>
      <c r="I49" s="178"/>
      <c r="J49" s="179"/>
      <c r="K49" s="179"/>
      <c r="L49" s="179"/>
      <c r="M49" s="179"/>
    </row>
    <row r="50" spans="2:13" s="151" customFormat="1">
      <c r="B50" s="179"/>
      <c r="C50" s="179"/>
      <c r="D50" s="178"/>
      <c r="E50" s="178"/>
      <c r="F50" s="178"/>
      <c r="G50" s="178"/>
      <c r="H50" s="178"/>
      <c r="I50" s="178"/>
      <c r="J50" s="179"/>
      <c r="K50" s="179"/>
      <c r="L50" s="179"/>
      <c r="M50" s="179"/>
    </row>
    <row r="51" spans="2:13" s="151" customFormat="1">
      <c r="B51" s="179"/>
      <c r="C51" s="179"/>
      <c r="D51" s="178"/>
      <c r="E51" s="178"/>
      <c r="F51" s="178"/>
      <c r="G51" s="178"/>
      <c r="H51" s="178"/>
      <c r="I51" s="178"/>
      <c r="J51" s="179"/>
      <c r="K51" s="179"/>
      <c r="L51" s="179"/>
      <c r="M51" s="179"/>
    </row>
    <row r="52" spans="2:13" s="151" customFormat="1">
      <c r="B52" s="179"/>
      <c r="C52" s="179"/>
      <c r="D52" s="178"/>
      <c r="E52" s="178"/>
      <c r="F52" s="178"/>
      <c r="G52" s="178"/>
      <c r="H52" s="178"/>
      <c r="I52" s="178"/>
      <c r="J52" s="179"/>
      <c r="K52" s="179"/>
      <c r="L52" s="179"/>
      <c r="M52" s="179"/>
    </row>
    <row r="53" spans="2:13" s="151" customFormat="1">
      <c r="B53" s="179"/>
      <c r="C53" s="179"/>
      <c r="D53" s="178"/>
      <c r="E53" s="178"/>
      <c r="F53" s="178"/>
      <c r="G53" s="178"/>
      <c r="H53" s="178"/>
      <c r="I53" s="178"/>
      <c r="J53" s="179"/>
      <c r="K53" s="179"/>
      <c r="L53" s="179"/>
      <c r="M53" s="179"/>
    </row>
    <row r="54" spans="2:13" s="151" customFormat="1">
      <c r="B54" s="179"/>
      <c r="C54" s="179"/>
      <c r="D54" s="178"/>
      <c r="E54" s="178"/>
      <c r="F54" s="178"/>
      <c r="G54" s="178"/>
      <c r="H54" s="178"/>
      <c r="I54" s="178"/>
      <c r="J54" s="179"/>
      <c r="K54" s="179"/>
      <c r="L54" s="179"/>
      <c r="M54" s="179"/>
    </row>
    <row r="55" spans="2:13" s="151" customFormat="1">
      <c r="B55" s="179"/>
      <c r="C55" s="179"/>
      <c r="D55" s="178"/>
      <c r="E55" s="178"/>
      <c r="F55" s="178"/>
      <c r="G55" s="178"/>
      <c r="H55" s="178"/>
      <c r="I55" s="178"/>
      <c r="J55" s="179"/>
      <c r="K55" s="179"/>
      <c r="L55" s="179"/>
      <c r="M55" s="179"/>
    </row>
    <row r="56" spans="2:13" s="151" customFormat="1">
      <c r="B56" s="179"/>
      <c r="C56" s="179"/>
      <c r="D56" s="178"/>
      <c r="E56" s="178"/>
      <c r="F56" s="178"/>
      <c r="G56" s="178"/>
      <c r="H56" s="178"/>
      <c r="I56" s="178"/>
      <c r="J56" s="179"/>
      <c r="K56" s="179"/>
      <c r="L56" s="179"/>
      <c r="M56" s="179"/>
    </row>
    <row r="57" spans="2:13" s="151" customFormat="1">
      <c r="B57" s="179"/>
      <c r="C57" s="179"/>
      <c r="D57" s="178"/>
      <c r="E57" s="178"/>
      <c r="F57" s="178"/>
      <c r="G57" s="178"/>
      <c r="H57" s="178"/>
      <c r="I57" s="178"/>
      <c r="J57" s="179"/>
      <c r="K57" s="179"/>
      <c r="L57" s="179"/>
      <c r="M57" s="179"/>
    </row>
    <row r="58" spans="2:13" s="151" customFormat="1">
      <c r="B58" s="179"/>
      <c r="C58" s="179"/>
      <c r="D58" s="178"/>
      <c r="E58" s="178"/>
      <c r="F58" s="178"/>
      <c r="G58" s="178"/>
      <c r="H58" s="178"/>
      <c r="I58" s="178"/>
      <c r="J58" s="179"/>
      <c r="K58" s="179"/>
      <c r="L58" s="179"/>
      <c r="M58" s="179"/>
    </row>
    <row r="59" spans="2:13">
      <c r="B59" s="196"/>
      <c r="C59" s="196"/>
      <c r="D59" s="197"/>
      <c r="E59" s="197"/>
      <c r="F59" s="197"/>
      <c r="G59" s="197"/>
      <c r="H59" s="197"/>
      <c r="I59" s="197"/>
      <c r="J59" s="196"/>
      <c r="K59" s="50"/>
      <c r="L59" s="50"/>
      <c r="M59" s="50"/>
    </row>
    <row r="60" spans="2:13">
      <c r="B60" s="196"/>
      <c r="C60" s="196"/>
      <c r="D60" s="198"/>
      <c r="E60" s="198"/>
      <c r="F60" s="198"/>
      <c r="G60" s="197"/>
      <c r="H60" s="197"/>
      <c r="I60" s="197"/>
      <c r="J60" s="196"/>
      <c r="K60" s="50"/>
      <c r="L60" s="50"/>
      <c r="M60" s="50"/>
    </row>
    <row r="61" spans="2:13">
      <c r="B61" s="196"/>
      <c r="C61" s="196"/>
      <c r="D61" s="197"/>
      <c r="E61" s="197"/>
      <c r="F61" s="197"/>
      <c r="G61" s="197"/>
      <c r="H61" s="197"/>
      <c r="I61" s="197"/>
      <c r="J61" s="196"/>
      <c r="K61" s="50"/>
      <c r="L61" s="50"/>
      <c r="M61" s="50"/>
    </row>
    <row r="62" spans="2:13">
      <c r="B62" s="196"/>
      <c r="C62" s="196"/>
      <c r="D62" s="197"/>
      <c r="E62" s="197"/>
      <c r="F62" s="197"/>
      <c r="G62" s="197"/>
      <c r="H62" s="197"/>
      <c r="I62" s="197"/>
      <c r="J62" s="196"/>
      <c r="K62" s="50"/>
      <c r="L62" s="50"/>
      <c r="M62" s="50"/>
    </row>
    <row r="63" spans="2:13">
      <c r="B63" s="196"/>
      <c r="C63" s="196"/>
      <c r="D63" s="197"/>
      <c r="E63" s="197"/>
      <c r="F63" s="197"/>
      <c r="G63" s="197"/>
      <c r="H63" s="197"/>
      <c r="I63" s="197"/>
      <c r="J63" s="199"/>
      <c r="K63" s="181"/>
      <c r="L63" s="50"/>
      <c r="M63" s="50"/>
    </row>
    <row r="64" spans="2:13">
      <c r="B64" s="196"/>
      <c r="C64" s="196"/>
      <c r="D64" s="197"/>
      <c r="E64" s="197"/>
      <c r="F64" s="197"/>
      <c r="G64" s="197"/>
      <c r="H64" s="197"/>
      <c r="I64" s="197"/>
      <c r="J64" s="199"/>
      <c r="K64" s="181"/>
      <c r="L64" s="50"/>
      <c r="M64" s="50"/>
    </row>
    <row r="65" spans="2:13">
      <c r="B65" s="196"/>
      <c r="C65" s="196"/>
      <c r="D65" s="197"/>
      <c r="E65" s="197"/>
      <c r="F65" s="197"/>
      <c r="G65" s="197"/>
      <c r="H65" s="197"/>
      <c r="I65" s="197"/>
      <c r="J65" s="199"/>
      <c r="K65" s="181"/>
      <c r="L65" s="50"/>
      <c r="M65" s="50"/>
    </row>
    <row r="66" spans="2:13">
      <c r="B66" s="196"/>
      <c r="C66" s="196"/>
      <c r="D66" s="197"/>
      <c r="E66" s="197"/>
      <c r="F66" s="197"/>
      <c r="G66" s="197"/>
      <c r="H66" s="197"/>
      <c r="I66" s="197"/>
      <c r="J66" s="196"/>
      <c r="K66" s="50"/>
      <c r="L66" s="50"/>
      <c r="M66" s="50"/>
    </row>
    <row r="67" spans="2:13">
      <c r="B67" s="196"/>
      <c r="C67" s="196"/>
      <c r="D67" s="197"/>
      <c r="E67" s="197"/>
      <c r="F67" s="197"/>
      <c r="G67" s="197"/>
      <c r="H67" s="197"/>
      <c r="I67" s="197"/>
      <c r="J67" s="196"/>
      <c r="K67" s="50"/>
      <c r="L67" s="50"/>
      <c r="M67" s="50"/>
    </row>
    <row r="68" spans="2:13">
      <c r="B68" s="196"/>
      <c r="C68" s="196"/>
      <c r="D68" s="197"/>
      <c r="E68" s="197"/>
      <c r="F68" s="197"/>
      <c r="G68" s="197"/>
      <c r="H68" s="197"/>
      <c r="I68" s="197"/>
      <c r="J68" s="196"/>
    </row>
    <row r="69" spans="2:13">
      <c r="B69" s="196"/>
      <c r="C69" s="196"/>
      <c r="D69" s="198"/>
      <c r="E69" s="198"/>
      <c r="F69" s="198"/>
      <c r="G69" s="197"/>
      <c r="H69" s="197"/>
      <c r="I69" s="197"/>
      <c r="J69" s="196"/>
    </row>
    <row r="70" spans="2:13">
      <c r="B70" s="196"/>
      <c r="C70" s="196"/>
      <c r="D70" s="198"/>
      <c r="E70" s="198"/>
      <c r="F70" s="198"/>
      <c r="G70" s="197"/>
      <c r="H70" s="197"/>
      <c r="I70" s="197"/>
      <c r="J70" s="196"/>
    </row>
    <row r="71" spans="2:13">
      <c r="B71" s="196"/>
      <c r="C71" s="196"/>
      <c r="D71" s="198"/>
      <c r="E71" s="198"/>
      <c r="F71" s="198"/>
      <c r="G71" s="197"/>
      <c r="H71" s="197"/>
      <c r="I71" s="197"/>
      <c r="J71" s="196"/>
    </row>
    <row r="72" spans="2:13">
      <c r="B72" s="196"/>
      <c r="C72" s="196"/>
      <c r="D72" s="198"/>
      <c r="E72" s="198"/>
      <c r="F72" s="198"/>
      <c r="G72" s="197"/>
      <c r="H72" s="197"/>
      <c r="I72" s="197"/>
      <c r="J72" s="196"/>
    </row>
    <row r="73" spans="2:13">
      <c r="B73" s="196"/>
      <c r="C73" s="196"/>
      <c r="D73" s="198"/>
      <c r="E73" s="198"/>
      <c r="F73" s="198"/>
      <c r="G73" s="197"/>
      <c r="H73" s="197"/>
      <c r="I73" s="197"/>
      <c r="J73" s="196"/>
    </row>
    <row r="74" spans="2:13">
      <c r="B74" s="196"/>
      <c r="C74" s="196"/>
      <c r="D74" s="198"/>
      <c r="E74" s="198"/>
      <c r="F74" s="198"/>
      <c r="G74" s="197"/>
      <c r="H74" s="197"/>
      <c r="I74" s="197"/>
      <c r="J74" s="196"/>
    </row>
    <row r="75" spans="2:13">
      <c r="B75" s="196"/>
      <c r="C75" s="196"/>
      <c r="D75" s="198"/>
      <c r="E75" s="198"/>
      <c r="F75" s="198"/>
      <c r="G75" s="197"/>
      <c r="H75" s="197"/>
      <c r="I75" s="197"/>
      <c r="J75" s="196"/>
    </row>
    <row r="76" spans="2:13">
      <c r="B76" s="196"/>
      <c r="C76" s="196"/>
      <c r="D76" s="198"/>
      <c r="E76" s="198"/>
      <c r="F76" s="198"/>
      <c r="G76" s="197"/>
      <c r="H76" s="197"/>
      <c r="I76" s="197"/>
      <c r="J76" s="196"/>
    </row>
    <row r="77" spans="2:13">
      <c r="B77" s="196"/>
      <c r="C77" s="196"/>
      <c r="D77" s="198"/>
      <c r="E77" s="198"/>
      <c r="F77" s="198"/>
      <c r="G77" s="197"/>
      <c r="H77" s="197"/>
      <c r="I77" s="197"/>
      <c r="J77" s="196"/>
    </row>
    <row r="78" spans="2:13">
      <c r="B78" s="196"/>
      <c r="C78" s="196"/>
      <c r="D78" s="198"/>
      <c r="E78" s="198"/>
      <c r="F78" s="198"/>
      <c r="G78" s="197"/>
      <c r="H78" s="197"/>
      <c r="I78" s="197"/>
      <c r="J78" s="196"/>
    </row>
    <row r="79" spans="2:13">
      <c r="B79" s="196"/>
      <c r="C79" s="196"/>
      <c r="D79" s="198"/>
      <c r="E79" s="198"/>
      <c r="F79" s="198"/>
      <c r="G79" s="197"/>
      <c r="H79" s="197"/>
      <c r="I79" s="197"/>
      <c r="J79" s="196"/>
    </row>
    <row r="80" spans="2:13">
      <c r="B80" s="196"/>
      <c r="C80" s="196"/>
      <c r="D80" s="198"/>
      <c r="E80" s="198"/>
      <c r="F80" s="198"/>
      <c r="G80" s="197"/>
      <c r="H80" s="197"/>
      <c r="I80" s="197"/>
      <c r="J80" s="196"/>
    </row>
    <row r="81" spans="2:10">
      <c r="B81" s="196"/>
      <c r="C81" s="196"/>
      <c r="D81" s="198"/>
      <c r="E81" s="198"/>
      <c r="F81" s="198"/>
      <c r="G81" s="197"/>
      <c r="H81" s="197"/>
      <c r="I81" s="197"/>
      <c r="J81" s="196"/>
    </row>
    <row r="82" spans="2:10">
      <c r="B82" s="196"/>
      <c r="C82" s="196"/>
      <c r="D82" s="198"/>
      <c r="E82" s="198"/>
      <c r="F82" s="198"/>
      <c r="G82" s="198"/>
      <c r="H82" s="198"/>
      <c r="I82" s="198"/>
      <c r="J82" s="196"/>
    </row>
    <row r="83" spans="2:10">
      <c r="B83" s="196"/>
      <c r="C83" s="196"/>
      <c r="D83" s="198"/>
      <c r="E83" s="198"/>
      <c r="F83" s="198"/>
      <c r="G83" s="198"/>
      <c r="H83" s="198"/>
      <c r="I83" s="198"/>
      <c r="J83" s="196"/>
    </row>
    <row r="84" spans="2:10">
      <c r="B84" s="196"/>
      <c r="C84" s="196"/>
      <c r="D84" s="198"/>
      <c r="E84" s="198"/>
      <c r="F84" s="198"/>
      <c r="G84" s="198"/>
      <c r="H84" s="198"/>
      <c r="I84" s="198"/>
      <c r="J84" s="196"/>
    </row>
    <row r="85" spans="2:10">
      <c r="B85" s="196"/>
      <c r="C85" s="196"/>
      <c r="D85" s="198"/>
      <c r="E85" s="198"/>
      <c r="F85" s="198"/>
      <c r="G85" s="198"/>
      <c r="H85" s="198"/>
      <c r="I85" s="198"/>
      <c r="J85" s="196"/>
    </row>
    <row r="86" spans="2:10">
      <c r="B86" s="196"/>
      <c r="C86" s="196"/>
      <c r="D86" s="198"/>
      <c r="E86" s="198"/>
      <c r="F86" s="198"/>
      <c r="G86" s="198"/>
      <c r="H86" s="198"/>
      <c r="I86" s="198"/>
      <c r="J86" s="196"/>
    </row>
    <row r="87" spans="2:10">
      <c r="B87" s="196"/>
      <c r="C87" s="196"/>
      <c r="D87" s="198"/>
      <c r="E87" s="198"/>
      <c r="F87" s="198"/>
      <c r="G87" s="198"/>
      <c r="H87" s="198"/>
      <c r="I87" s="198"/>
      <c r="J87" s="196"/>
    </row>
    <row r="88" spans="2:10">
      <c r="B88" s="196"/>
      <c r="C88" s="196"/>
      <c r="D88" s="198"/>
      <c r="E88" s="198"/>
      <c r="F88" s="198"/>
      <c r="G88" s="198"/>
      <c r="H88" s="198"/>
      <c r="I88" s="198"/>
      <c r="J88" s="196"/>
    </row>
    <row r="89" spans="2:10">
      <c r="B89" s="196"/>
      <c r="C89" s="196"/>
      <c r="D89" s="198"/>
      <c r="E89" s="198"/>
      <c r="F89" s="198"/>
      <c r="G89" s="198"/>
      <c r="H89" s="198"/>
      <c r="I89" s="198"/>
      <c r="J89" s="196"/>
    </row>
    <row r="90" spans="2:10">
      <c r="B90" s="196"/>
      <c r="C90" s="196"/>
      <c r="D90" s="198"/>
      <c r="E90" s="198"/>
      <c r="F90" s="198"/>
      <c r="G90" s="198"/>
      <c r="H90" s="198"/>
      <c r="I90" s="198"/>
      <c r="J90" s="196"/>
    </row>
    <row r="91" spans="2:10">
      <c r="B91" s="196"/>
      <c r="C91" s="196"/>
      <c r="D91" s="198"/>
      <c r="E91" s="198"/>
      <c r="F91" s="198"/>
      <c r="G91" s="198"/>
      <c r="H91" s="198"/>
      <c r="I91" s="198"/>
      <c r="J91" s="196"/>
    </row>
    <row r="92" spans="2:10">
      <c r="B92" s="196"/>
      <c r="C92" s="196"/>
      <c r="D92" s="198"/>
      <c r="E92" s="198"/>
      <c r="F92" s="198"/>
      <c r="G92" s="198"/>
      <c r="H92" s="198"/>
      <c r="I92" s="198"/>
      <c r="J92" s="196"/>
    </row>
    <row r="93" spans="2:10">
      <c r="B93" s="196"/>
      <c r="C93" s="196"/>
      <c r="D93" s="198"/>
      <c r="E93" s="198"/>
      <c r="F93" s="198"/>
      <c r="G93" s="198"/>
      <c r="H93" s="198"/>
      <c r="I93" s="198"/>
      <c r="J93" s="196"/>
    </row>
    <row r="94" spans="2:10">
      <c r="B94" s="196"/>
      <c r="C94" s="196"/>
      <c r="D94" s="198"/>
      <c r="E94" s="198"/>
      <c r="F94" s="198"/>
      <c r="G94" s="198"/>
      <c r="H94" s="198"/>
      <c r="I94" s="198"/>
      <c r="J94" s="196"/>
    </row>
    <row r="95" spans="2:10">
      <c r="B95" s="196"/>
      <c r="C95" s="196"/>
      <c r="D95" s="198"/>
      <c r="E95" s="198"/>
      <c r="F95" s="198"/>
      <c r="G95" s="198"/>
      <c r="H95" s="198"/>
      <c r="I95" s="198"/>
      <c r="J95" s="196"/>
    </row>
    <row r="96" spans="2:10">
      <c r="B96" s="196"/>
      <c r="C96" s="196"/>
      <c r="D96" s="198"/>
      <c r="E96" s="198"/>
      <c r="F96" s="198"/>
      <c r="G96" s="198"/>
      <c r="H96" s="198"/>
      <c r="I96" s="198"/>
      <c r="J96" s="196"/>
    </row>
    <row r="97" spans="2:10">
      <c r="B97" s="196"/>
      <c r="C97" s="196"/>
      <c r="D97" s="198"/>
      <c r="E97" s="198"/>
      <c r="F97" s="198"/>
      <c r="G97" s="198"/>
      <c r="H97" s="198"/>
      <c r="I97" s="198"/>
      <c r="J97" s="196"/>
    </row>
    <row r="98" spans="2:10">
      <c r="B98" s="196"/>
      <c r="C98" s="196"/>
      <c r="D98" s="198"/>
      <c r="E98" s="198"/>
      <c r="F98" s="198"/>
      <c r="G98" s="198"/>
      <c r="H98" s="198"/>
      <c r="I98" s="198"/>
      <c r="J98" s="196"/>
    </row>
    <row r="99" spans="2:10">
      <c r="B99" s="196"/>
      <c r="C99" s="196"/>
      <c r="D99" s="198"/>
      <c r="E99" s="198"/>
      <c r="F99" s="198"/>
      <c r="G99" s="198"/>
      <c r="H99" s="198"/>
      <c r="I99" s="198"/>
      <c r="J99" s="196"/>
    </row>
  </sheetData>
  <sheetProtection selectLockedCells="1"/>
  <mergeCells count="5">
    <mergeCell ref="A43:I43"/>
    <mergeCell ref="A2:E2"/>
    <mergeCell ref="A1:K1"/>
    <mergeCell ref="F7:H7"/>
    <mergeCell ref="A7:B7"/>
  </mergeCells>
  <phoneticPr fontId="0" type="noConversion"/>
  <printOptions horizontalCentered="1" verticalCentered="1"/>
  <pageMargins left="0.19685039370078741" right="0.19685039370078741" top="0.35" bottom="0.28999999999999998" header="0.17" footer="0.11811023622047245"/>
  <pageSetup paperSize="9" scale="65" orientation="landscape" horizontalDpi="200" verticalDpi="200" r:id="rId1"/>
  <headerFooter alignWithMargins="0">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5"/>
  <sheetViews>
    <sheetView workbookViewId="0">
      <selection activeCell="B11" sqref="B11"/>
    </sheetView>
  </sheetViews>
  <sheetFormatPr defaultColWidth="11.453125" defaultRowHeight="12.5"/>
  <sheetData>
    <row r="1" spans="1:3" ht="13">
      <c r="A1" s="1" t="s">
        <v>107</v>
      </c>
    </row>
    <row r="3" spans="1:3" ht="13">
      <c r="A3" s="1" t="s">
        <v>59</v>
      </c>
      <c r="B3" s="1">
        <v>2006</v>
      </c>
      <c r="C3" s="1">
        <v>2005</v>
      </c>
    </row>
    <row r="4" spans="1:3">
      <c r="A4" t="s">
        <v>1</v>
      </c>
      <c r="B4">
        <v>15</v>
      </c>
      <c r="C4">
        <v>23</v>
      </c>
    </row>
    <row r="5" spans="1:3">
      <c r="A5" t="s">
        <v>7</v>
      </c>
      <c r="B5">
        <v>17</v>
      </c>
      <c r="C5">
        <v>37</v>
      </c>
    </row>
    <row r="6" spans="1:3">
      <c r="A6" t="s">
        <v>8</v>
      </c>
      <c r="B6">
        <v>39</v>
      </c>
      <c r="C6">
        <v>28</v>
      </c>
    </row>
    <row r="7" spans="1:3">
      <c r="A7" t="s">
        <v>9</v>
      </c>
      <c r="B7">
        <v>33</v>
      </c>
      <c r="C7">
        <v>35</v>
      </c>
    </row>
    <row r="8" spans="1:3">
      <c r="A8" t="s">
        <v>10</v>
      </c>
      <c r="B8">
        <v>37</v>
      </c>
      <c r="C8">
        <v>44</v>
      </c>
    </row>
    <row r="9" spans="1:3" hidden="1">
      <c r="A9" t="s">
        <v>11</v>
      </c>
      <c r="C9">
        <v>37</v>
      </c>
    </row>
    <row r="10" spans="1:3" hidden="1">
      <c r="A10" t="s">
        <v>12</v>
      </c>
      <c r="C10">
        <v>50</v>
      </c>
    </row>
    <row r="11" spans="1:3">
      <c r="A11" t="s">
        <v>13</v>
      </c>
      <c r="C11">
        <v>41</v>
      </c>
    </row>
    <row r="12" spans="1:3">
      <c r="A12" t="s">
        <v>14</v>
      </c>
      <c r="C12">
        <v>42</v>
      </c>
    </row>
    <row r="13" spans="1:3">
      <c r="A13" t="s">
        <v>15</v>
      </c>
      <c r="C13">
        <v>35</v>
      </c>
    </row>
    <row r="14" spans="1:3">
      <c r="A14" t="s">
        <v>16</v>
      </c>
      <c r="C14">
        <v>33</v>
      </c>
    </row>
    <row r="15" spans="1:3">
      <c r="A15" t="s">
        <v>17</v>
      </c>
      <c r="C15">
        <v>27</v>
      </c>
    </row>
    <row r="16" spans="1:3">
      <c r="A16" t="s">
        <v>18</v>
      </c>
      <c r="C16">
        <v>26</v>
      </c>
    </row>
    <row r="17" spans="1:3">
      <c r="A17" t="s">
        <v>19</v>
      </c>
      <c r="C17">
        <v>28</v>
      </c>
    </row>
    <row r="18" spans="1:3">
      <c r="A18" t="s">
        <v>20</v>
      </c>
      <c r="C18">
        <v>23</v>
      </c>
    </row>
    <row r="19" spans="1:3">
      <c r="A19" t="s">
        <v>21</v>
      </c>
      <c r="C19">
        <v>23</v>
      </c>
    </row>
    <row r="20" spans="1:3">
      <c r="A20" t="s">
        <v>22</v>
      </c>
      <c r="C20">
        <v>14</v>
      </c>
    </row>
    <row r="21" spans="1:3">
      <c r="A21" t="s">
        <v>23</v>
      </c>
      <c r="C21">
        <v>15</v>
      </c>
    </row>
    <row r="22" spans="1:3">
      <c r="A22" t="s">
        <v>24</v>
      </c>
      <c r="C22">
        <v>13</v>
      </c>
    </row>
    <row r="23" spans="1:3">
      <c r="A23" t="s">
        <v>25</v>
      </c>
      <c r="C23">
        <v>14</v>
      </c>
    </row>
    <row r="24" spans="1:3">
      <c r="A24" t="s">
        <v>26</v>
      </c>
      <c r="C24">
        <v>6</v>
      </c>
    </row>
    <row r="25" spans="1:3">
      <c r="A25" t="s">
        <v>27</v>
      </c>
      <c r="C25">
        <v>5</v>
      </c>
    </row>
    <row r="26" spans="1:3">
      <c r="A26" t="s">
        <v>28</v>
      </c>
      <c r="C26">
        <v>9</v>
      </c>
    </row>
    <row r="27" spans="1:3">
      <c r="A27" t="s">
        <v>29</v>
      </c>
      <c r="C27">
        <v>2</v>
      </c>
    </row>
    <row r="28" spans="1:3">
      <c r="A28" t="s">
        <v>30</v>
      </c>
      <c r="C28">
        <v>9</v>
      </c>
    </row>
    <row r="29" spans="1:3">
      <c r="A29" t="s">
        <v>31</v>
      </c>
      <c r="C29">
        <v>1</v>
      </c>
    </row>
    <row r="30" spans="1:3">
      <c r="A30" t="s">
        <v>32</v>
      </c>
      <c r="C30">
        <v>5</v>
      </c>
    </row>
    <row r="31" spans="1:3">
      <c r="A31" t="s">
        <v>33</v>
      </c>
      <c r="C31">
        <v>4</v>
      </c>
    </row>
    <row r="32" spans="1:3">
      <c r="A32" t="s">
        <v>34</v>
      </c>
      <c r="C32">
        <v>5</v>
      </c>
    </row>
    <row r="33" spans="1:3">
      <c r="A33" t="s">
        <v>35</v>
      </c>
      <c r="C33">
        <v>3</v>
      </c>
    </row>
    <row r="34" spans="1:3">
      <c r="A34" t="s">
        <v>36</v>
      </c>
      <c r="C34">
        <v>4</v>
      </c>
    </row>
    <row r="35" spans="1:3">
      <c r="A35" t="s">
        <v>37</v>
      </c>
      <c r="C35">
        <v>4</v>
      </c>
    </row>
    <row r="36" spans="1:3">
      <c r="A36" t="s">
        <v>38</v>
      </c>
      <c r="C36">
        <v>0</v>
      </c>
    </row>
    <row r="37" spans="1:3">
      <c r="A37" t="s">
        <v>39</v>
      </c>
      <c r="C37">
        <v>1</v>
      </c>
    </row>
    <row r="38" spans="1:3">
      <c r="A38" t="s">
        <v>40</v>
      </c>
      <c r="C38">
        <v>0</v>
      </c>
    </row>
    <row r="39" spans="1:3">
      <c r="A39" t="s">
        <v>41</v>
      </c>
      <c r="C39">
        <v>2</v>
      </c>
    </row>
    <row r="40" spans="1:3">
      <c r="A40" t="s">
        <v>42</v>
      </c>
      <c r="C40">
        <v>3</v>
      </c>
    </row>
    <row r="41" spans="1:3">
      <c r="A41" t="s">
        <v>43</v>
      </c>
      <c r="C41">
        <v>5</v>
      </c>
    </row>
    <row r="42" spans="1:3">
      <c r="A42" t="s">
        <v>44</v>
      </c>
      <c r="C42">
        <v>1</v>
      </c>
    </row>
    <row r="43" spans="1:3">
      <c r="A43" t="s">
        <v>45</v>
      </c>
      <c r="C43">
        <v>2</v>
      </c>
    </row>
    <row r="44" spans="1:3">
      <c r="A44" t="s">
        <v>46</v>
      </c>
      <c r="C44">
        <v>6</v>
      </c>
    </row>
    <row r="45" spans="1:3">
      <c r="A45" t="s">
        <v>47</v>
      </c>
      <c r="C45">
        <v>6</v>
      </c>
    </row>
    <row r="46" spans="1:3">
      <c r="A46" t="s">
        <v>48</v>
      </c>
    </row>
    <row r="47" spans="1:3">
      <c r="A47" t="s">
        <v>49</v>
      </c>
    </row>
    <row r="48" spans="1:3">
      <c r="A48" t="s">
        <v>50</v>
      </c>
    </row>
    <row r="49" spans="1:1">
      <c r="A49" t="s">
        <v>51</v>
      </c>
    </row>
    <row r="50" spans="1:1">
      <c r="A50" t="s">
        <v>52</v>
      </c>
    </row>
    <row r="51" spans="1:1">
      <c r="A51" t="s">
        <v>53</v>
      </c>
    </row>
    <row r="52" spans="1:1">
      <c r="A52" t="s">
        <v>54</v>
      </c>
    </row>
    <row r="53" spans="1:1">
      <c r="A53" t="s">
        <v>55</v>
      </c>
    </row>
    <row r="54" spans="1:1">
      <c r="A54" t="s">
        <v>56</v>
      </c>
    </row>
    <row r="55" spans="1:1">
      <c r="A55" t="s">
        <v>57</v>
      </c>
    </row>
  </sheetData>
  <phoneticPr fontId="3" type="noConversion"/>
  <pageMargins left="0.75" right="0.75" top="1" bottom="1"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53"/>
  <sheetViews>
    <sheetView workbookViewId="0">
      <selection activeCell="B7" sqref="B7"/>
    </sheetView>
  </sheetViews>
  <sheetFormatPr defaultColWidth="11.453125" defaultRowHeight="12.5"/>
  <sheetData>
    <row r="2" spans="1:3">
      <c r="A2" t="s">
        <v>60</v>
      </c>
      <c r="B2">
        <v>19</v>
      </c>
      <c r="C2">
        <v>21.7</v>
      </c>
    </row>
    <row r="3" spans="1:3">
      <c r="A3" t="s">
        <v>61</v>
      </c>
      <c r="B3">
        <v>19.5</v>
      </c>
      <c r="C3">
        <v>23.7</v>
      </c>
    </row>
    <row r="4" spans="1:3">
      <c r="A4" t="s">
        <v>62</v>
      </c>
      <c r="B4">
        <v>22</v>
      </c>
      <c r="C4">
        <v>21.9</v>
      </c>
    </row>
    <row r="5" spans="1:3">
      <c r="A5" t="s">
        <v>63</v>
      </c>
      <c r="B5">
        <v>16.8</v>
      </c>
      <c r="C5">
        <v>22.4</v>
      </c>
    </row>
    <row r="6" spans="1:3">
      <c r="A6" t="s">
        <v>64</v>
      </c>
      <c r="B6">
        <v>12.6</v>
      </c>
      <c r="C6">
        <v>24.7</v>
      </c>
    </row>
    <row r="7" spans="1:3">
      <c r="A7" t="s">
        <v>65</v>
      </c>
      <c r="C7">
        <v>16.7</v>
      </c>
    </row>
    <row r="8" spans="1:3">
      <c r="A8" t="s">
        <v>66</v>
      </c>
      <c r="C8">
        <v>24</v>
      </c>
    </row>
    <row r="9" spans="1:3">
      <c r="A9" t="s">
        <v>67</v>
      </c>
      <c r="C9">
        <v>21.9</v>
      </c>
    </row>
    <row r="10" spans="1:3">
      <c r="A10" t="s">
        <v>68</v>
      </c>
      <c r="C10">
        <v>23.9</v>
      </c>
    </row>
    <row r="11" spans="1:3">
      <c r="A11" t="s">
        <v>69</v>
      </c>
      <c r="C11">
        <v>21.3</v>
      </c>
    </row>
    <row r="12" spans="1:3">
      <c r="A12" t="s">
        <v>70</v>
      </c>
      <c r="C12">
        <v>23.6</v>
      </c>
    </row>
    <row r="13" spans="1:3">
      <c r="A13" t="s">
        <v>71</v>
      </c>
      <c r="C13">
        <v>22</v>
      </c>
    </row>
    <row r="14" spans="1:3">
      <c r="A14" t="s">
        <v>72</v>
      </c>
      <c r="C14">
        <v>17</v>
      </c>
    </row>
    <row r="15" spans="1:3">
      <c r="A15" t="s">
        <v>73</v>
      </c>
      <c r="C15">
        <v>21.1</v>
      </c>
    </row>
    <row r="16" spans="1:3">
      <c r="A16" t="s">
        <v>74</v>
      </c>
      <c r="C16">
        <v>20.2</v>
      </c>
    </row>
    <row r="17" spans="1:3">
      <c r="A17" t="s">
        <v>75</v>
      </c>
      <c r="C17">
        <v>21.5</v>
      </c>
    </row>
    <row r="18" spans="1:3">
      <c r="A18" t="s">
        <v>76</v>
      </c>
      <c r="C18">
        <v>26.4</v>
      </c>
    </row>
    <row r="19" spans="1:3">
      <c r="A19" t="s">
        <v>77</v>
      </c>
      <c r="C19">
        <v>22.7</v>
      </c>
    </row>
    <row r="20" spans="1:3">
      <c r="A20" t="s">
        <v>78</v>
      </c>
      <c r="C20">
        <v>23.2</v>
      </c>
    </row>
    <row r="21" spans="1:3">
      <c r="A21" t="s">
        <v>79</v>
      </c>
      <c r="C21">
        <v>22.2</v>
      </c>
    </row>
    <row r="22" spans="1:3">
      <c r="A22" t="s">
        <v>80</v>
      </c>
      <c r="C22">
        <v>11.5</v>
      </c>
    </row>
    <row r="23" spans="1:3">
      <c r="A23" t="s">
        <v>81</v>
      </c>
      <c r="C23">
        <v>11.6</v>
      </c>
    </row>
    <row r="24" spans="1:3">
      <c r="A24" t="s">
        <v>82</v>
      </c>
      <c r="C24">
        <v>22</v>
      </c>
    </row>
    <row r="25" spans="1:3">
      <c r="A25" t="s">
        <v>83</v>
      </c>
      <c r="C25">
        <v>8.6999999999999993</v>
      </c>
    </row>
    <row r="26" spans="1:3">
      <c r="A26" t="s">
        <v>84</v>
      </c>
      <c r="C26">
        <v>25</v>
      </c>
    </row>
    <row r="27" spans="1:3">
      <c r="A27" t="s">
        <v>85</v>
      </c>
      <c r="C27">
        <v>3.7</v>
      </c>
    </row>
    <row r="28" spans="1:3">
      <c r="A28" t="s">
        <v>86</v>
      </c>
      <c r="C28">
        <v>25</v>
      </c>
    </row>
    <row r="29" spans="1:3">
      <c r="A29" t="s">
        <v>87</v>
      </c>
      <c r="C29">
        <v>21.2</v>
      </c>
    </row>
    <row r="30" spans="1:3">
      <c r="A30" t="s">
        <v>88</v>
      </c>
      <c r="C30">
        <v>26.3</v>
      </c>
    </row>
    <row r="31" spans="1:3">
      <c r="A31" t="s">
        <v>89</v>
      </c>
      <c r="C31">
        <v>13</v>
      </c>
    </row>
    <row r="32" spans="1:3">
      <c r="A32" t="s">
        <v>90</v>
      </c>
      <c r="C32">
        <v>15.4</v>
      </c>
    </row>
    <row r="33" spans="1:3">
      <c r="A33" t="s">
        <v>91</v>
      </c>
      <c r="C33">
        <v>16</v>
      </c>
    </row>
    <row r="34" spans="1:3">
      <c r="A34" t="s">
        <v>92</v>
      </c>
      <c r="C34">
        <v>0</v>
      </c>
    </row>
    <row r="35" spans="1:3">
      <c r="A35" t="s">
        <v>93</v>
      </c>
      <c r="C35">
        <v>9.1</v>
      </c>
    </row>
    <row r="36" spans="1:3">
      <c r="A36" t="s">
        <v>94</v>
      </c>
      <c r="C36">
        <v>0</v>
      </c>
    </row>
    <row r="37" spans="1:3">
      <c r="A37" t="s">
        <v>95</v>
      </c>
      <c r="C37">
        <v>14.3</v>
      </c>
    </row>
    <row r="38" spans="1:3">
      <c r="A38" t="s">
        <v>96</v>
      </c>
      <c r="C38">
        <v>27.3</v>
      </c>
    </row>
    <row r="39" spans="1:3">
      <c r="A39" t="s">
        <v>97</v>
      </c>
      <c r="C39">
        <v>26.3</v>
      </c>
    </row>
    <row r="40" spans="1:3">
      <c r="A40" t="s">
        <v>98</v>
      </c>
      <c r="C40">
        <v>10</v>
      </c>
    </row>
    <row r="41" spans="1:3">
      <c r="A41" t="s">
        <v>99</v>
      </c>
      <c r="C41">
        <v>9.1</v>
      </c>
    </row>
    <row r="42" spans="1:3">
      <c r="A42" t="s">
        <v>100</v>
      </c>
      <c r="C42">
        <v>40</v>
      </c>
    </row>
    <row r="43" spans="1:3">
      <c r="A43" t="s">
        <v>101</v>
      </c>
      <c r="C43">
        <v>27.3</v>
      </c>
    </row>
    <row r="44" spans="1:3">
      <c r="A44" t="s">
        <v>102</v>
      </c>
    </row>
    <row r="45" spans="1:3">
      <c r="A45" t="s">
        <v>103</v>
      </c>
    </row>
    <row r="46" spans="1:3">
      <c r="A46" t="s">
        <v>104</v>
      </c>
    </row>
    <row r="47" spans="1:3">
      <c r="A47" t="s">
        <v>105</v>
      </c>
    </row>
    <row r="48" spans="1:3">
      <c r="A48" t="s">
        <v>106</v>
      </c>
    </row>
    <row r="49" spans="1:1">
      <c r="A49" t="s">
        <v>2</v>
      </c>
    </row>
    <row r="50" spans="1:1">
      <c r="A50" t="s">
        <v>3</v>
      </c>
    </row>
    <row r="51" spans="1:1">
      <c r="A51" t="s">
        <v>4</v>
      </c>
    </row>
    <row r="52" spans="1:1">
      <c r="A52" t="s">
        <v>5</v>
      </c>
    </row>
    <row r="53" spans="1:1">
      <c r="A53" t="s">
        <v>6</v>
      </c>
    </row>
  </sheetData>
  <phoneticPr fontId="3" type="noConversion"/>
  <pageMargins left="0.75" right="0.75" top="1" bottom="1"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52"/>
  <sheetViews>
    <sheetView workbookViewId="0">
      <selection activeCell="B13" sqref="B13"/>
    </sheetView>
  </sheetViews>
  <sheetFormatPr defaultColWidth="11.453125" defaultRowHeight="12.5"/>
  <sheetData>
    <row r="2" spans="1:3">
      <c r="B2" t="s">
        <v>108</v>
      </c>
      <c r="C2" t="s">
        <v>58</v>
      </c>
    </row>
    <row r="3" spans="1:3">
      <c r="A3" t="s">
        <v>2</v>
      </c>
      <c r="B3">
        <v>53</v>
      </c>
      <c r="C3">
        <v>53</v>
      </c>
    </row>
    <row r="4" spans="1:3">
      <c r="A4" t="s">
        <v>3</v>
      </c>
      <c r="B4">
        <v>41</v>
      </c>
      <c r="C4">
        <v>70</v>
      </c>
    </row>
    <row r="5" spans="1:3">
      <c r="A5" t="s">
        <v>4</v>
      </c>
      <c r="B5">
        <v>70</v>
      </c>
      <c r="C5">
        <v>81</v>
      </c>
    </row>
    <row r="6" spans="1:3">
      <c r="A6" t="s">
        <v>5</v>
      </c>
      <c r="B6">
        <v>41</v>
      </c>
      <c r="C6">
        <v>93</v>
      </c>
    </row>
    <row r="7" spans="1:3">
      <c r="A7" t="s">
        <v>6</v>
      </c>
      <c r="B7">
        <v>60</v>
      </c>
      <c r="C7">
        <v>77</v>
      </c>
    </row>
    <row r="8" spans="1:3">
      <c r="A8" t="s">
        <v>1</v>
      </c>
      <c r="B8">
        <v>79</v>
      </c>
      <c r="C8">
        <v>106</v>
      </c>
    </row>
    <row r="9" spans="1:3">
      <c r="A9" t="s">
        <v>7</v>
      </c>
      <c r="B9">
        <v>87</v>
      </c>
      <c r="C9">
        <v>156</v>
      </c>
    </row>
    <row r="10" spans="1:3">
      <c r="A10" t="s">
        <v>8</v>
      </c>
      <c r="B10">
        <v>177</v>
      </c>
      <c r="C10">
        <v>128</v>
      </c>
    </row>
    <row r="11" spans="1:3">
      <c r="A11" t="s">
        <v>9</v>
      </c>
      <c r="B11">
        <v>197</v>
      </c>
      <c r="C11">
        <v>165</v>
      </c>
    </row>
    <row r="12" spans="1:3">
      <c r="A12" t="s">
        <v>10</v>
      </c>
      <c r="B12">
        <v>293</v>
      </c>
      <c r="C12">
        <v>178</v>
      </c>
    </row>
    <row r="13" spans="1:3">
      <c r="A13" t="s">
        <v>11</v>
      </c>
      <c r="C13">
        <v>221</v>
      </c>
    </row>
    <row r="14" spans="1:3">
      <c r="A14" t="s">
        <v>12</v>
      </c>
      <c r="C14">
        <v>210</v>
      </c>
    </row>
    <row r="15" spans="1:3">
      <c r="A15" t="s">
        <v>13</v>
      </c>
      <c r="C15">
        <v>187</v>
      </c>
    </row>
    <row r="16" spans="1:3">
      <c r="A16" t="s">
        <v>14</v>
      </c>
      <c r="C16">
        <v>176</v>
      </c>
    </row>
    <row r="17" spans="1:3">
      <c r="A17" t="s">
        <v>15</v>
      </c>
      <c r="C17">
        <v>164</v>
      </c>
    </row>
    <row r="18" spans="1:3">
      <c r="A18" t="s">
        <v>16</v>
      </c>
      <c r="C18">
        <v>140</v>
      </c>
    </row>
    <row r="19" spans="1:3">
      <c r="A19" t="s">
        <v>17</v>
      </c>
      <c r="C19">
        <v>123</v>
      </c>
    </row>
    <row r="20" spans="1:3">
      <c r="A20" t="s">
        <v>18</v>
      </c>
      <c r="C20">
        <v>156</v>
      </c>
    </row>
    <row r="21" spans="1:3">
      <c r="A21" t="s">
        <v>19</v>
      </c>
      <c r="C21">
        <v>133</v>
      </c>
    </row>
    <row r="22" spans="1:3">
      <c r="A22" t="s">
        <v>20</v>
      </c>
      <c r="C22">
        <v>114</v>
      </c>
    </row>
    <row r="23" spans="1:3">
      <c r="A23" t="s">
        <v>21</v>
      </c>
      <c r="C23">
        <v>107</v>
      </c>
    </row>
    <row r="24" spans="1:3">
      <c r="A24" t="s">
        <v>22</v>
      </c>
      <c r="C24">
        <v>53</v>
      </c>
    </row>
    <row r="25" spans="1:3">
      <c r="A25" t="s">
        <v>23</v>
      </c>
      <c r="C25">
        <v>66</v>
      </c>
    </row>
    <row r="26" spans="1:3">
      <c r="A26" t="s">
        <v>24</v>
      </c>
      <c r="C26">
        <v>56</v>
      </c>
    </row>
    <row r="27" spans="1:3">
      <c r="A27" t="s">
        <v>25</v>
      </c>
      <c r="C27">
        <v>63</v>
      </c>
    </row>
    <row r="28" spans="1:3">
      <c r="A28" t="s">
        <v>26</v>
      </c>
      <c r="C28">
        <v>52</v>
      </c>
    </row>
    <row r="29" spans="1:3">
      <c r="A29" t="s">
        <v>27</v>
      </c>
      <c r="C29">
        <v>43</v>
      </c>
    </row>
    <row r="30" spans="1:3">
      <c r="A30" t="s">
        <v>28</v>
      </c>
      <c r="C30">
        <v>41</v>
      </c>
    </row>
    <row r="31" spans="1:3">
      <c r="A31" t="s">
        <v>29</v>
      </c>
      <c r="C31">
        <v>23</v>
      </c>
    </row>
    <row r="32" spans="1:3">
      <c r="A32" t="s">
        <v>30</v>
      </c>
      <c r="C32">
        <v>36</v>
      </c>
    </row>
    <row r="33" spans="1:3">
      <c r="A33" t="s">
        <v>31</v>
      </c>
      <c r="C33">
        <v>27</v>
      </c>
    </row>
    <row r="34" spans="1:3">
      <c r="A34" t="s">
        <v>32</v>
      </c>
      <c r="C34">
        <v>20</v>
      </c>
    </row>
    <row r="35" spans="1:3">
      <c r="A35" t="s">
        <v>33</v>
      </c>
      <c r="C35">
        <v>31</v>
      </c>
    </row>
    <row r="36" spans="1:3">
      <c r="A36" t="s">
        <v>34</v>
      </c>
      <c r="C36">
        <v>19</v>
      </c>
    </row>
    <row r="37" spans="1:3">
      <c r="A37" t="s">
        <v>35</v>
      </c>
      <c r="C37">
        <v>23</v>
      </c>
    </row>
    <row r="38" spans="1:3">
      <c r="A38" t="s">
        <v>36</v>
      </c>
      <c r="C38">
        <v>26</v>
      </c>
    </row>
    <row r="39" spans="1:3">
      <c r="A39" t="s">
        <v>37</v>
      </c>
      <c r="C39">
        <v>25</v>
      </c>
    </row>
    <row r="40" spans="1:3">
      <c r="A40" t="s">
        <v>38</v>
      </c>
      <c r="C40">
        <v>14</v>
      </c>
    </row>
    <row r="41" spans="1:3">
      <c r="A41" t="s">
        <v>39</v>
      </c>
      <c r="C41">
        <v>11</v>
      </c>
    </row>
    <row r="42" spans="1:3">
      <c r="A42" t="s">
        <v>40</v>
      </c>
      <c r="C42">
        <v>9</v>
      </c>
    </row>
    <row r="43" spans="1:3">
      <c r="A43" t="s">
        <v>41</v>
      </c>
      <c r="C43">
        <v>14</v>
      </c>
    </row>
    <row r="44" spans="1:3">
      <c r="A44" t="s">
        <v>42</v>
      </c>
      <c r="C44">
        <v>11</v>
      </c>
    </row>
    <row r="45" spans="1:3">
      <c r="A45" t="s">
        <v>43</v>
      </c>
      <c r="C45">
        <v>19</v>
      </c>
    </row>
    <row r="46" spans="1:3">
      <c r="A46" t="s">
        <v>44</v>
      </c>
      <c r="C46">
        <v>10</v>
      </c>
    </row>
    <row r="47" spans="1:3">
      <c r="A47" t="s">
        <v>45</v>
      </c>
      <c r="C47">
        <v>22</v>
      </c>
    </row>
    <row r="48" spans="1:3">
      <c r="A48" t="s">
        <v>46</v>
      </c>
      <c r="C48">
        <v>15</v>
      </c>
    </row>
    <row r="49" spans="1:3">
      <c r="A49" t="s">
        <v>47</v>
      </c>
      <c r="C49">
        <v>22</v>
      </c>
    </row>
    <row r="50" spans="1:3">
      <c r="A50" t="s">
        <v>48</v>
      </c>
    </row>
    <row r="51" spans="1:3">
      <c r="A51" t="s">
        <v>49</v>
      </c>
    </row>
    <row r="52" spans="1:3">
      <c r="A52" t="s">
        <v>50</v>
      </c>
    </row>
  </sheetData>
  <phoneticPr fontId="3" type="noConversion"/>
  <pageMargins left="0.75" right="0.75" top="1" bottom="1" header="0.4921259845" footer="0.492125984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59"/>
  <sheetViews>
    <sheetView showGridLines="0" workbookViewId="0">
      <selection activeCell="I6" sqref="I6"/>
    </sheetView>
  </sheetViews>
  <sheetFormatPr defaultColWidth="9.1796875" defaultRowHeight="12.5"/>
  <cols>
    <col min="1" max="1" width="9.1796875" style="47"/>
    <col min="2" max="2" width="13.54296875" style="47" customWidth="1"/>
    <col min="3" max="3" width="38.7265625" style="47" customWidth="1"/>
    <col min="4" max="4" width="19.453125" style="47" customWidth="1"/>
    <col min="5" max="5" width="2" style="47" customWidth="1"/>
    <col min="6" max="6" width="16.453125" style="48" customWidth="1"/>
    <col min="7" max="7" width="2" style="47" customWidth="1"/>
    <col min="8" max="8" width="16.453125" style="47" customWidth="1"/>
    <col min="9" max="9" width="2" style="47" customWidth="1"/>
    <col min="10" max="10" width="16.453125" style="47" customWidth="1"/>
    <col min="11" max="11" width="18.453125" style="47" customWidth="1"/>
    <col min="12" max="12" width="14.453125" style="49" customWidth="1"/>
    <col min="13" max="14" width="14.453125" style="47" customWidth="1"/>
    <col min="15" max="16384" width="9.1796875" style="47"/>
  </cols>
  <sheetData>
    <row r="1" spans="2:14" ht="13" thickBot="1"/>
    <row r="2" spans="2:14" ht="21.5" thickBot="1">
      <c r="B2" s="420" t="s">
        <v>174</v>
      </c>
      <c r="C2" s="421"/>
      <c r="D2" s="421"/>
      <c r="E2" s="421"/>
      <c r="F2" s="422"/>
    </row>
    <row r="3" spans="2:14" ht="13" thickBot="1">
      <c r="B3" s="50"/>
      <c r="C3" s="50"/>
      <c r="D3" s="50"/>
      <c r="E3" s="50"/>
      <c r="F3" s="51"/>
    </row>
    <row r="4" spans="2:14" ht="15" thickBot="1">
      <c r="B4" s="52" t="s">
        <v>175</v>
      </c>
      <c r="C4" s="53"/>
      <c r="D4" s="54"/>
      <c r="E4" s="54"/>
      <c r="F4" s="55"/>
    </row>
    <row r="5" spans="2:14" ht="14.5">
      <c r="B5" s="56"/>
      <c r="C5" s="57"/>
      <c r="D5" s="58"/>
      <c r="E5" s="58"/>
      <c r="F5" s="59"/>
    </row>
    <row r="6" spans="2:14" ht="14.5">
      <c r="B6" s="60"/>
      <c r="C6" s="61" t="s">
        <v>176</v>
      </c>
      <c r="D6" s="140">
        <f>'ANNEX 4 Vaccine needs'!G37</f>
        <v>0</v>
      </c>
      <c r="E6" s="62"/>
      <c r="F6" s="63" t="s">
        <v>177</v>
      </c>
      <c r="G6" s="64"/>
      <c r="H6" s="64"/>
      <c r="I6" s="64"/>
      <c r="J6" s="64"/>
      <c r="K6" s="64"/>
      <c r="M6" s="64"/>
      <c r="N6" s="64"/>
    </row>
    <row r="7" spans="2:14" ht="14.5">
      <c r="B7" s="60"/>
      <c r="C7" s="61"/>
      <c r="D7" s="65"/>
      <c r="E7" s="65"/>
      <c r="F7" s="63"/>
      <c r="G7" s="64"/>
      <c r="H7" s="64"/>
      <c r="I7" s="64"/>
      <c r="J7" s="64"/>
      <c r="K7" s="64"/>
      <c r="M7" s="64"/>
      <c r="N7" s="64"/>
    </row>
    <row r="8" spans="2:14" ht="18.75" customHeight="1">
      <c r="B8" s="60"/>
      <c r="C8" s="61" t="s">
        <v>178</v>
      </c>
      <c r="D8" s="66" t="s">
        <v>179</v>
      </c>
      <c r="E8" s="66"/>
      <c r="F8" s="63"/>
      <c r="G8" s="64"/>
      <c r="H8" s="64"/>
      <c r="I8" s="64"/>
      <c r="J8" s="64"/>
      <c r="K8" s="64"/>
      <c r="M8" s="64"/>
      <c r="N8" s="64"/>
    </row>
    <row r="9" spans="2:14" ht="14.5">
      <c r="B9" s="60"/>
      <c r="C9" s="61" t="s">
        <v>180</v>
      </c>
      <c r="D9" s="67">
        <f>D6*2</f>
        <v>0</v>
      </c>
      <c r="E9" s="67"/>
      <c r="F9" s="63" t="s">
        <v>181</v>
      </c>
      <c r="G9" s="64"/>
      <c r="H9" s="64"/>
      <c r="I9" s="64"/>
      <c r="J9" s="64"/>
      <c r="K9" s="64"/>
      <c r="M9" s="64"/>
      <c r="N9" s="64"/>
    </row>
    <row r="10" spans="2:14" ht="15" customHeight="1" thickBot="1">
      <c r="B10" s="68"/>
      <c r="C10" s="69"/>
      <c r="D10" s="70"/>
      <c r="E10" s="70"/>
      <c r="F10" s="71"/>
      <c r="G10" s="64"/>
      <c r="H10" s="64"/>
      <c r="I10" s="64"/>
      <c r="J10" s="64"/>
      <c r="K10" s="64"/>
      <c r="M10" s="64"/>
      <c r="N10" s="64"/>
    </row>
    <row r="11" spans="2:14" ht="15" customHeight="1" thickBot="1">
      <c r="B11" s="72"/>
      <c r="C11" s="50"/>
      <c r="D11" s="73"/>
      <c r="E11" s="73"/>
      <c r="F11" s="74"/>
      <c r="G11" s="64"/>
      <c r="H11" s="64"/>
      <c r="I11" s="64"/>
      <c r="J11" s="64"/>
      <c r="K11" s="64"/>
      <c r="M11" s="64"/>
      <c r="N11" s="64"/>
    </row>
    <row r="12" spans="2:14" ht="15" customHeight="1" thickBot="1">
      <c r="B12" s="75" t="s">
        <v>182</v>
      </c>
      <c r="C12" s="53"/>
      <c r="D12" s="76" t="s">
        <v>183</v>
      </c>
      <c r="E12" s="76"/>
      <c r="F12" s="77"/>
      <c r="G12" s="64"/>
      <c r="H12" s="64"/>
      <c r="I12" s="64"/>
      <c r="J12" s="64"/>
      <c r="K12" s="64"/>
      <c r="M12" s="64"/>
      <c r="N12" s="64"/>
    </row>
    <row r="13" spans="2:14" ht="15" customHeight="1">
      <c r="B13" s="78"/>
      <c r="C13" s="57"/>
      <c r="D13" s="79"/>
      <c r="E13" s="79"/>
      <c r="F13" s="80"/>
      <c r="G13" s="64"/>
      <c r="H13" s="64"/>
      <c r="I13" s="64"/>
      <c r="J13" s="64"/>
      <c r="K13" s="64"/>
      <c r="M13" s="64"/>
      <c r="N13" s="64"/>
    </row>
    <row r="14" spans="2:14" ht="15" customHeight="1">
      <c r="B14" s="60"/>
      <c r="C14" s="81" t="s">
        <v>184</v>
      </c>
      <c r="D14" s="82">
        <v>1575</v>
      </c>
      <c r="E14" s="82"/>
      <c r="F14" s="80" t="s">
        <v>185</v>
      </c>
      <c r="G14" s="64"/>
      <c r="H14" s="64"/>
      <c r="I14" s="64"/>
      <c r="J14" s="64"/>
      <c r="K14" s="64"/>
      <c r="M14" s="64"/>
      <c r="N14" s="64"/>
    </row>
    <row r="15" spans="2:14" ht="15" customHeight="1">
      <c r="B15" s="60"/>
      <c r="C15" s="81" t="s">
        <v>186</v>
      </c>
      <c r="D15" s="82">
        <v>600</v>
      </c>
      <c r="E15" s="82"/>
      <c r="F15" s="80" t="s">
        <v>187</v>
      </c>
      <c r="G15" s="64"/>
      <c r="H15" s="64"/>
      <c r="I15" s="64"/>
      <c r="J15" s="64"/>
      <c r="K15" s="64"/>
      <c r="M15" s="64"/>
      <c r="N15" s="64"/>
    </row>
    <row r="16" spans="2:14" ht="15" customHeight="1">
      <c r="B16" s="60"/>
      <c r="C16" s="81" t="s">
        <v>188</v>
      </c>
      <c r="D16" s="82">
        <v>9</v>
      </c>
      <c r="E16" s="82"/>
      <c r="F16" s="80" t="s">
        <v>185</v>
      </c>
      <c r="G16" s="64"/>
      <c r="H16" s="64"/>
      <c r="I16" s="64"/>
      <c r="J16" s="64"/>
      <c r="K16" s="64"/>
      <c r="M16" s="64"/>
      <c r="N16" s="64"/>
    </row>
    <row r="17" spans="2:14" ht="15" customHeight="1">
      <c r="B17" s="60"/>
      <c r="C17" s="81" t="s">
        <v>189</v>
      </c>
      <c r="D17" s="82">
        <v>240</v>
      </c>
      <c r="E17" s="82"/>
      <c r="F17" s="80" t="s">
        <v>187</v>
      </c>
      <c r="G17" s="64"/>
      <c r="H17" s="64"/>
      <c r="I17" s="64"/>
      <c r="J17" s="64"/>
      <c r="K17" s="64"/>
      <c r="M17" s="64"/>
      <c r="N17" s="64"/>
    </row>
    <row r="18" spans="2:14" ht="15" customHeight="1">
      <c r="B18" s="60"/>
      <c r="C18" s="81" t="s">
        <v>190</v>
      </c>
      <c r="D18" s="82">
        <v>3</v>
      </c>
      <c r="E18" s="82"/>
      <c r="F18" s="80" t="s">
        <v>185</v>
      </c>
      <c r="G18" s="64"/>
      <c r="H18" s="64"/>
      <c r="I18" s="64"/>
      <c r="J18" s="64"/>
      <c r="K18" s="64"/>
      <c r="M18" s="64"/>
      <c r="N18" s="64"/>
    </row>
    <row r="19" spans="2:14" ht="15" customHeight="1">
      <c r="B19" s="60"/>
      <c r="C19" s="81" t="s">
        <v>191</v>
      </c>
      <c r="D19" s="83" t="s">
        <v>192</v>
      </c>
      <c r="E19" s="83"/>
      <c r="F19" s="80" t="s">
        <v>193</v>
      </c>
      <c r="G19" s="64"/>
      <c r="H19" s="64"/>
      <c r="I19" s="64"/>
      <c r="J19" s="64"/>
      <c r="K19" s="64"/>
      <c r="M19" s="64"/>
      <c r="N19" s="64"/>
    </row>
    <row r="20" spans="2:14" ht="15" customHeight="1">
      <c r="B20" s="60"/>
      <c r="C20" s="81" t="s">
        <v>194</v>
      </c>
      <c r="D20" s="84">
        <v>11.843999999999999</v>
      </c>
      <c r="E20" s="84"/>
      <c r="F20" s="80" t="s">
        <v>195</v>
      </c>
      <c r="G20" s="64"/>
      <c r="H20" s="64"/>
      <c r="I20" s="64"/>
      <c r="J20" s="64"/>
      <c r="K20" s="64"/>
      <c r="M20" s="64"/>
      <c r="N20" s="64"/>
    </row>
    <row r="21" spans="2:14" ht="15" customHeight="1">
      <c r="B21" s="60"/>
      <c r="C21" s="81" t="s">
        <v>196</v>
      </c>
      <c r="D21" s="84">
        <v>21.5</v>
      </c>
      <c r="E21" s="84"/>
      <c r="F21" s="80" t="s">
        <v>197</v>
      </c>
      <c r="G21" s="64"/>
      <c r="H21" s="64"/>
      <c r="I21" s="64"/>
      <c r="J21" s="64"/>
      <c r="K21" s="64"/>
      <c r="M21" s="64"/>
      <c r="N21" s="64"/>
    </row>
    <row r="22" spans="2:14" ht="15" customHeight="1">
      <c r="B22" s="60"/>
      <c r="C22" s="81" t="s">
        <v>198</v>
      </c>
      <c r="D22" s="84">
        <v>0.108</v>
      </c>
      <c r="E22" s="84"/>
      <c r="F22" s="80" t="s">
        <v>199</v>
      </c>
      <c r="G22" s="64"/>
      <c r="H22" s="64"/>
      <c r="I22" s="64"/>
      <c r="J22" s="64"/>
      <c r="K22" s="64"/>
      <c r="M22" s="64"/>
      <c r="N22" s="64"/>
    </row>
    <row r="23" spans="2:14" ht="15" customHeight="1">
      <c r="B23" s="60"/>
      <c r="C23" s="61" t="s">
        <v>200</v>
      </c>
      <c r="D23" s="85">
        <f>IF(D8="shanchol",35,0)</f>
        <v>35</v>
      </c>
      <c r="E23" s="86"/>
      <c r="F23" s="80" t="s">
        <v>185</v>
      </c>
      <c r="G23" s="64"/>
      <c r="H23" s="64"/>
      <c r="I23" s="64"/>
      <c r="J23" s="64"/>
      <c r="K23" s="64"/>
      <c r="M23" s="64"/>
      <c r="N23" s="64"/>
    </row>
    <row r="24" spans="2:14" ht="15" customHeight="1">
      <c r="B24" s="60"/>
      <c r="C24" s="61" t="s">
        <v>201</v>
      </c>
      <c r="D24" s="85">
        <f>D14/D23</f>
        <v>45</v>
      </c>
      <c r="E24" s="86"/>
      <c r="F24" s="80" t="s">
        <v>185</v>
      </c>
      <c r="G24" s="64"/>
      <c r="H24" s="64"/>
      <c r="I24" s="64"/>
      <c r="J24" s="64"/>
      <c r="K24" s="64"/>
      <c r="M24" s="64"/>
      <c r="N24" s="64"/>
    </row>
    <row r="25" spans="2:14" ht="15" customHeight="1">
      <c r="B25" s="60"/>
      <c r="C25" s="61" t="s">
        <v>202</v>
      </c>
      <c r="D25" s="87" t="s">
        <v>203</v>
      </c>
      <c r="E25" s="86"/>
      <c r="F25" s="80" t="s">
        <v>193</v>
      </c>
      <c r="G25" s="64"/>
      <c r="H25" s="64"/>
      <c r="I25" s="64"/>
      <c r="J25" s="64"/>
      <c r="K25" s="64"/>
      <c r="M25" s="64"/>
      <c r="N25" s="64"/>
    </row>
    <row r="26" spans="2:14" ht="15" customHeight="1">
      <c r="B26" s="60"/>
      <c r="C26" s="61" t="s">
        <v>204</v>
      </c>
      <c r="D26" s="88">
        <f>14*10.5*4</f>
        <v>588</v>
      </c>
      <c r="E26" s="89"/>
      <c r="F26" s="80" t="s">
        <v>205</v>
      </c>
      <c r="G26" s="64"/>
      <c r="H26" s="64"/>
      <c r="I26" s="64"/>
      <c r="J26" s="64"/>
      <c r="K26" s="64"/>
      <c r="M26" s="64"/>
      <c r="N26" s="64"/>
    </row>
    <row r="27" spans="2:14" ht="15" customHeight="1" thickBot="1">
      <c r="B27" s="90"/>
      <c r="C27" s="91"/>
      <c r="D27" s="92"/>
      <c r="E27" s="92"/>
      <c r="F27" s="93"/>
      <c r="G27" s="64"/>
      <c r="H27" s="64"/>
      <c r="I27" s="64"/>
      <c r="J27" s="64"/>
      <c r="K27" s="64"/>
      <c r="M27" s="64"/>
      <c r="N27" s="64"/>
    </row>
    <row r="28" spans="2:14" ht="13" thickBot="1">
      <c r="B28" s="50"/>
      <c r="C28" s="94"/>
      <c r="D28" s="74"/>
      <c r="E28" s="74"/>
      <c r="F28" s="74"/>
      <c r="G28" s="64"/>
      <c r="H28" s="64"/>
      <c r="I28" s="64"/>
      <c r="J28" s="64"/>
      <c r="K28" s="64"/>
      <c r="M28" s="64"/>
      <c r="N28" s="64"/>
    </row>
    <row r="29" spans="2:14" ht="15" thickBot="1">
      <c r="B29" s="95" t="s">
        <v>206</v>
      </c>
      <c r="C29" s="96"/>
      <c r="D29" s="97"/>
      <c r="E29" s="97"/>
      <c r="F29" s="77"/>
      <c r="G29" s="64"/>
      <c r="H29" s="64"/>
      <c r="I29" s="64"/>
      <c r="J29" s="64"/>
      <c r="M29" s="64"/>
      <c r="N29" s="64"/>
    </row>
    <row r="30" spans="2:14" ht="14.5">
      <c r="B30" s="98"/>
      <c r="C30" s="99"/>
      <c r="D30" s="100"/>
      <c r="E30" s="100"/>
      <c r="F30" s="80"/>
      <c r="G30" s="64"/>
      <c r="H30" s="64"/>
      <c r="I30" s="64"/>
      <c r="J30" s="64"/>
      <c r="M30" s="64"/>
      <c r="N30" s="64"/>
    </row>
    <row r="31" spans="2:14" ht="15" customHeight="1">
      <c r="B31" s="101"/>
      <c r="C31" s="99" t="s">
        <v>207</v>
      </c>
      <c r="D31" s="141">
        <f>ROUNDUP(D9/D14,0)</f>
        <v>0</v>
      </c>
      <c r="E31" s="102"/>
      <c r="F31" s="103" t="s">
        <v>208</v>
      </c>
      <c r="G31" s="64"/>
      <c r="H31" s="64"/>
      <c r="I31" s="64"/>
      <c r="J31" s="64"/>
      <c r="M31" s="104"/>
      <c r="N31" s="64"/>
    </row>
    <row r="32" spans="2:14" ht="15" customHeight="1">
      <c r="B32" s="101"/>
      <c r="C32" s="99" t="s">
        <v>209</v>
      </c>
      <c r="D32" s="142">
        <f>D31*D22</f>
        <v>0</v>
      </c>
      <c r="E32" s="105"/>
      <c r="F32" s="103" t="s">
        <v>199</v>
      </c>
      <c r="G32" s="64"/>
      <c r="H32" s="64"/>
      <c r="I32" s="64"/>
      <c r="J32" s="64"/>
      <c r="N32" s="64"/>
    </row>
    <row r="33" spans="2:14" ht="15" customHeight="1">
      <c r="B33" s="101"/>
      <c r="C33" s="106" t="s">
        <v>210</v>
      </c>
      <c r="D33" s="143">
        <f>D21*D31</f>
        <v>0</v>
      </c>
      <c r="E33" s="105"/>
      <c r="F33" s="80" t="s">
        <v>197</v>
      </c>
      <c r="G33" s="64"/>
      <c r="H33" s="64"/>
      <c r="I33" s="64"/>
      <c r="J33" s="64"/>
      <c r="N33" s="64"/>
    </row>
    <row r="34" spans="2:14" ht="16.5" customHeight="1" thickBot="1">
      <c r="B34" s="90"/>
      <c r="C34" s="107"/>
      <c r="D34" s="108"/>
      <c r="E34" s="108"/>
      <c r="F34" s="109"/>
      <c r="G34" s="64"/>
      <c r="H34" s="64"/>
      <c r="I34" s="64"/>
      <c r="J34" s="64"/>
      <c r="N34" s="64"/>
    </row>
    <row r="35" spans="2:14" ht="16.5" customHeight="1" thickBot="1">
      <c r="B35" s="50"/>
      <c r="C35" s="50"/>
      <c r="D35" s="73"/>
      <c r="E35" s="73"/>
      <c r="F35" s="110"/>
      <c r="G35" s="64"/>
      <c r="H35" s="64"/>
      <c r="I35" s="64"/>
      <c r="J35" s="64"/>
      <c r="N35" s="64"/>
    </row>
    <row r="36" spans="2:14" ht="15.75" customHeight="1" thickBot="1">
      <c r="B36" s="95" t="s">
        <v>211</v>
      </c>
      <c r="C36" s="111"/>
      <c r="D36" s="112"/>
      <c r="E36" s="112"/>
      <c r="F36" s="113"/>
      <c r="G36" s="64"/>
      <c r="H36" s="64"/>
      <c r="I36" s="64"/>
      <c r="J36" s="64"/>
      <c r="N36" s="104"/>
    </row>
    <row r="37" spans="2:14" ht="15" customHeight="1">
      <c r="B37" s="98"/>
      <c r="C37" s="106"/>
      <c r="D37" s="105"/>
      <c r="E37" s="105"/>
      <c r="F37" s="103"/>
      <c r="G37" s="64"/>
      <c r="H37" s="64"/>
      <c r="I37" s="64"/>
      <c r="J37" s="64"/>
    </row>
    <row r="38" spans="2:14" ht="15" customHeight="1">
      <c r="B38" s="101"/>
      <c r="C38" s="99" t="s">
        <v>212</v>
      </c>
      <c r="D38" s="114">
        <f>ROUNDUP(D9/D23,0)</f>
        <v>0</v>
      </c>
      <c r="E38" s="102"/>
      <c r="F38" s="103" t="s">
        <v>208</v>
      </c>
      <c r="G38" s="64"/>
      <c r="H38" s="64"/>
      <c r="I38" s="64"/>
      <c r="J38" s="64"/>
    </row>
    <row r="39" spans="2:14" ht="15" customHeight="1">
      <c r="B39" s="101"/>
      <c r="C39" s="115" t="s">
        <v>213</v>
      </c>
      <c r="D39" s="105">
        <f>D38*0.14*0.105*0.04</f>
        <v>0</v>
      </c>
      <c r="E39" s="105"/>
      <c r="F39" s="183" t="s">
        <v>231</v>
      </c>
      <c r="G39" s="64"/>
      <c r="H39" s="64"/>
      <c r="I39" s="64"/>
      <c r="J39" s="64"/>
    </row>
    <row r="40" spans="2:14" ht="15" customHeight="1">
      <c r="B40" s="101"/>
      <c r="C40" s="106"/>
      <c r="D40" s="116">
        <f>ROUNDUP(D39*1000,0)</f>
        <v>0</v>
      </c>
      <c r="E40" s="105"/>
      <c r="F40" s="183" t="s">
        <v>232</v>
      </c>
      <c r="G40" s="64"/>
      <c r="H40" s="64"/>
      <c r="I40" s="64"/>
      <c r="J40" s="64"/>
    </row>
    <row r="41" spans="2:14" ht="15" customHeight="1">
      <c r="B41" s="101"/>
      <c r="C41" s="115" t="s">
        <v>214</v>
      </c>
      <c r="D41" s="117">
        <f>D16*D31</f>
        <v>0</v>
      </c>
      <c r="E41" s="105"/>
      <c r="F41" s="103" t="s">
        <v>185</v>
      </c>
      <c r="G41" s="64"/>
      <c r="H41" s="64"/>
      <c r="I41" s="64"/>
      <c r="J41" s="64"/>
    </row>
    <row r="42" spans="2:14" ht="15" customHeight="1">
      <c r="B42" s="101"/>
      <c r="C42" s="115" t="s">
        <v>215</v>
      </c>
      <c r="D42" s="105">
        <f>D41*(0.2159*0.14605*0.01903)</f>
        <v>0</v>
      </c>
      <c r="E42" s="105"/>
      <c r="F42" s="103" t="s">
        <v>199</v>
      </c>
      <c r="G42" s="64"/>
      <c r="H42" s="64"/>
      <c r="I42" s="64"/>
      <c r="J42" s="64"/>
    </row>
    <row r="43" spans="2:14" ht="15" customHeight="1">
      <c r="B43" s="101"/>
      <c r="C43" s="118"/>
      <c r="D43" s="119">
        <f>ROUNDUP(D42*1000,0)</f>
        <v>0</v>
      </c>
      <c r="E43" s="105"/>
      <c r="F43" s="103" t="s">
        <v>216</v>
      </c>
      <c r="G43" s="64"/>
      <c r="H43" s="64"/>
      <c r="I43" s="64"/>
      <c r="J43" s="64"/>
    </row>
    <row r="44" spans="2:14" ht="15" customHeight="1">
      <c r="B44" s="101"/>
      <c r="C44" s="120" t="s">
        <v>217</v>
      </c>
      <c r="D44" s="121">
        <f>D32</f>
        <v>0</v>
      </c>
      <c r="E44" s="105"/>
      <c r="F44" s="103" t="s">
        <v>199</v>
      </c>
      <c r="G44" s="64"/>
      <c r="H44" s="64"/>
      <c r="I44" s="64"/>
      <c r="J44" s="64"/>
    </row>
    <row r="45" spans="2:14" ht="17.25" customHeight="1" thickBot="1">
      <c r="B45" s="90"/>
      <c r="C45" s="107"/>
      <c r="D45" s="108"/>
      <c r="E45" s="108"/>
      <c r="F45" s="109"/>
      <c r="G45" s="64"/>
      <c r="H45" s="64"/>
      <c r="I45" s="64"/>
      <c r="J45" s="64"/>
    </row>
    <row r="46" spans="2:14" ht="12" customHeight="1">
      <c r="B46" s="122" t="s">
        <v>218</v>
      </c>
      <c r="C46" s="50"/>
      <c r="D46" s="50"/>
      <c r="E46" s="50"/>
      <c r="F46" s="94"/>
      <c r="G46" s="64"/>
      <c r="H46" s="64"/>
      <c r="I46" s="64"/>
      <c r="J46" s="64"/>
      <c r="K46" s="64"/>
      <c r="M46" s="64"/>
      <c r="N46" s="64"/>
    </row>
    <row r="47" spans="2:14" ht="12" customHeight="1">
      <c r="B47" s="122" t="s">
        <v>233</v>
      </c>
      <c r="C47" s="50"/>
      <c r="D47" s="50"/>
      <c r="E47" s="50"/>
      <c r="F47" s="94"/>
      <c r="G47" s="64"/>
      <c r="H47" s="64"/>
      <c r="I47" s="64"/>
      <c r="J47" s="64"/>
      <c r="K47" s="64"/>
      <c r="M47" s="64"/>
      <c r="N47" s="64"/>
    </row>
    <row r="48" spans="2:14">
      <c r="B48" s="50"/>
      <c r="C48" s="94"/>
      <c r="D48" s="123"/>
      <c r="E48" s="123"/>
      <c r="F48" s="94"/>
      <c r="G48" s="64"/>
      <c r="H48" s="64"/>
      <c r="I48" s="64"/>
      <c r="J48" s="64"/>
      <c r="K48" s="64"/>
      <c r="M48" s="64"/>
      <c r="N48" s="64"/>
    </row>
    <row r="49" spans="2:14">
      <c r="B49" s="124" t="s">
        <v>219</v>
      </c>
      <c r="C49" s="125"/>
      <c r="D49" s="125"/>
      <c r="E49" s="126"/>
      <c r="F49" s="125"/>
      <c r="G49" s="125"/>
      <c r="H49" s="125"/>
      <c r="I49" s="125"/>
      <c r="J49" s="125"/>
      <c r="M49" s="64"/>
      <c r="N49" s="64"/>
    </row>
    <row r="50" spans="2:14" ht="30" customHeight="1">
      <c r="B50" s="127"/>
      <c r="C50" s="128"/>
      <c r="D50" s="129" t="s">
        <v>220</v>
      </c>
      <c r="E50" s="130"/>
      <c r="F50" s="129" t="s">
        <v>221</v>
      </c>
      <c r="G50" s="131"/>
      <c r="H50" s="129" t="s">
        <v>222</v>
      </c>
      <c r="I50" s="129"/>
      <c r="J50" s="129" t="s">
        <v>223</v>
      </c>
      <c r="M50" s="64"/>
      <c r="N50" s="64"/>
    </row>
    <row r="51" spans="2:14">
      <c r="B51" s="132"/>
      <c r="C51" s="133"/>
      <c r="D51" s="134"/>
      <c r="E51" s="133"/>
      <c r="F51" s="134"/>
      <c r="G51" s="132"/>
      <c r="H51" s="134"/>
      <c r="I51" s="134"/>
      <c r="J51" s="134"/>
      <c r="M51" s="64"/>
      <c r="N51" s="64"/>
    </row>
    <row r="52" spans="2:14">
      <c r="B52" s="419" t="s">
        <v>224</v>
      </c>
      <c r="C52" s="419"/>
      <c r="D52" s="135">
        <v>1.5</v>
      </c>
      <c r="E52" s="133"/>
      <c r="F52" s="136">
        <v>1020</v>
      </c>
      <c r="G52" s="132"/>
      <c r="H52" s="137">
        <f t="shared" ref="H52:H57" si="0">ROUNDDOWN(D52/$D$22,0)*$D$14</f>
        <v>20475</v>
      </c>
      <c r="I52" s="137"/>
      <c r="J52" s="137">
        <f>H52/$D$14</f>
        <v>13</v>
      </c>
      <c r="K52" s="138"/>
      <c r="L52" s="123"/>
      <c r="M52" s="64"/>
      <c r="N52" s="64"/>
    </row>
    <row r="53" spans="2:14">
      <c r="B53" s="419" t="s">
        <v>225</v>
      </c>
      <c r="C53" s="419"/>
      <c r="D53" s="135">
        <v>1.2</v>
      </c>
      <c r="E53" s="133"/>
      <c r="F53" s="136">
        <v>800</v>
      </c>
      <c r="G53" s="132"/>
      <c r="H53" s="137">
        <f t="shared" si="0"/>
        <v>17325</v>
      </c>
      <c r="I53" s="137"/>
      <c r="J53" s="137">
        <f>H53/$D$14</f>
        <v>11</v>
      </c>
      <c r="K53" s="49"/>
      <c r="L53" s="94"/>
      <c r="M53" s="64"/>
      <c r="N53" s="64"/>
    </row>
    <row r="54" spans="2:14">
      <c r="B54" s="419" t="s">
        <v>226</v>
      </c>
      <c r="C54" s="419"/>
      <c r="D54" s="135">
        <v>33.9</v>
      </c>
      <c r="E54" s="133"/>
      <c r="F54" s="136">
        <v>21920</v>
      </c>
      <c r="G54" s="132"/>
      <c r="H54" s="137">
        <f t="shared" si="0"/>
        <v>492975</v>
      </c>
      <c r="I54" s="137"/>
      <c r="J54" s="137">
        <f>H54/$D$14</f>
        <v>313</v>
      </c>
      <c r="K54" s="49"/>
      <c r="L54" s="94"/>
      <c r="M54" s="64"/>
      <c r="N54" s="64"/>
    </row>
    <row r="55" spans="2:14">
      <c r="B55" s="419" t="s">
        <v>227</v>
      </c>
      <c r="C55" s="419"/>
      <c r="D55" s="135">
        <v>67.7</v>
      </c>
      <c r="E55" s="133"/>
      <c r="F55" s="136">
        <v>26580</v>
      </c>
      <c r="G55" s="132"/>
      <c r="H55" s="137">
        <f t="shared" si="0"/>
        <v>985950</v>
      </c>
      <c r="I55" s="137"/>
      <c r="J55" s="137">
        <f>H55/$D$14</f>
        <v>626</v>
      </c>
      <c r="K55" s="49"/>
      <c r="L55" s="94"/>
      <c r="M55" s="64"/>
      <c r="N55" s="64"/>
    </row>
    <row r="56" spans="2:14">
      <c r="B56" s="419" t="s">
        <v>228</v>
      </c>
      <c r="C56" s="419"/>
      <c r="D56" s="135">
        <v>28</v>
      </c>
      <c r="E56" s="133"/>
      <c r="F56" s="136">
        <v>23950</v>
      </c>
      <c r="G56" s="132"/>
      <c r="H56" s="137">
        <f t="shared" si="0"/>
        <v>407925</v>
      </c>
      <c r="I56" s="137"/>
      <c r="J56" s="139" t="s">
        <v>229</v>
      </c>
      <c r="K56" s="49"/>
      <c r="L56" s="94"/>
      <c r="M56" s="64"/>
      <c r="N56" s="64"/>
    </row>
    <row r="57" spans="2:14">
      <c r="B57" s="419" t="s">
        <v>230</v>
      </c>
      <c r="C57" s="419"/>
      <c r="D57" s="135">
        <v>60.2</v>
      </c>
      <c r="E57" s="133"/>
      <c r="F57" s="136">
        <v>26110</v>
      </c>
      <c r="G57" s="132"/>
      <c r="H57" s="137">
        <f t="shared" si="0"/>
        <v>877275</v>
      </c>
      <c r="I57" s="137"/>
      <c r="J57" s="139" t="s">
        <v>229</v>
      </c>
      <c r="K57" s="64"/>
      <c r="M57" s="64"/>
      <c r="N57" s="64"/>
    </row>
    <row r="58" spans="2:14">
      <c r="E58" s="49"/>
      <c r="F58" s="94"/>
      <c r="G58" s="64"/>
      <c r="H58" s="64"/>
      <c r="I58" s="64"/>
      <c r="J58" s="64"/>
      <c r="K58" s="64"/>
      <c r="M58" s="64"/>
      <c r="N58" s="64"/>
    </row>
    <row r="59" spans="2:14">
      <c r="C59" s="64"/>
      <c r="D59" s="64"/>
      <c r="E59" s="64"/>
      <c r="F59" s="64"/>
      <c r="G59" s="64"/>
      <c r="H59" s="64"/>
      <c r="I59" s="64"/>
      <c r="J59" s="64"/>
      <c r="K59" s="64"/>
      <c r="M59" s="64"/>
      <c r="N59" s="64"/>
    </row>
  </sheetData>
  <sheetProtection algorithmName="SHA-512" hashValue="7Ott177FemXG/Y1iDKdjZa67hFh6EHkHzbAYEuayBV9Et3sjDwKzQvZgmQyG/DYdf9rOY1Msg46341xEiJIPdg==" saltValue="HWat5NvmwNDpFfI2o4vjTg==" spinCount="100000" sheet="1" objects="1" scenarios="1" selectLockedCells="1" selectUnlockedCells="1"/>
  <mergeCells count="7">
    <mergeCell ref="B57:C57"/>
    <mergeCell ref="B2:F2"/>
    <mergeCell ref="B52:C52"/>
    <mergeCell ref="B53:C53"/>
    <mergeCell ref="B54:C54"/>
    <mergeCell ref="B55:C55"/>
    <mergeCell ref="B56:C56"/>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5"/>
  <sheetViews>
    <sheetView workbookViewId="0">
      <selection activeCell="D7" sqref="D7"/>
    </sheetView>
  </sheetViews>
  <sheetFormatPr defaultRowHeight="12.5"/>
  <cols>
    <col min="1" max="1" width="9.1796875" style="47" customWidth="1"/>
    <col min="2" max="2" width="13.54296875" style="47" customWidth="1"/>
    <col min="3" max="3" width="40.26953125" style="47" customWidth="1"/>
    <col min="4" max="4" width="24.26953125" style="47" customWidth="1"/>
    <col min="5" max="5" width="2" style="47" customWidth="1"/>
    <col min="6" max="6" width="16.453125" style="47" customWidth="1"/>
    <col min="7" max="7" width="2" style="47" customWidth="1"/>
    <col min="8" max="8" width="16.453125" style="47" customWidth="1"/>
    <col min="9" max="9" width="4.453125" style="47" customWidth="1"/>
    <col min="10" max="10" width="16.453125" style="47" customWidth="1"/>
    <col min="11" max="11" width="7.54296875" style="47" customWidth="1"/>
    <col min="12" max="12" width="14.453125" style="47" customWidth="1"/>
    <col min="13" max="16384" width="8.7265625" style="47"/>
  </cols>
  <sheetData>
    <row r="1" spans="1:11" ht="13" thickBot="1">
      <c r="A1" s="259"/>
      <c r="B1" s="259"/>
      <c r="C1" s="259"/>
      <c r="D1" s="259"/>
      <c r="E1" s="259"/>
      <c r="F1" s="260"/>
      <c r="G1" s="259"/>
      <c r="H1" s="259"/>
      <c r="I1" s="261">
        <v>8.5000000000000006E-2</v>
      </c>
      <c r="J1" s="259"/>
      <c r="K1" s="259"/>
    </row>
    <row r="2" spans="1:11" ht="21.5" thickBot="1">
      <c r="A2" s="259"/>
      <c r="B2" s="423" t="s">
        <v>278</v>
      </c>
      <c r="C2" s="424"/>
      <c r="D2" s="424"/>
      <c r="E2" s="424"/>
      <c r="F2" s="425"/>
      <c r="G2" s="259"/>
      <c r="H2" s="262"/>
      <c r="I2" s="263"/>
      <c r="J2" s="262"/>
      <c r="K2" s="259"/>
    </row>
    <row r="3" spans="1:11" ht="13" thickBot="1">
      <c r="A3" s="259"/>
      <c r="B3" s="259"/>
      <c r="C3" s="259"/>
      <c r="D3" s="259"/>
      <c r="E3" s="259"/>
      <c r="F3" s="260"/>
      <c r="G3" s="259"/>
      <c r="H3" s="263"/>
      <c r="I3" s="263"/>
      <c r="J3" s="263"/>
      <c r="K3" s="259"/>
    </row>
    <row r="4" spans="1:11" ht="21.5" customHeight="1" thickBot="1">
      <c r="A4" s="259"/>
      <c r="B4" s="423" t="s">
        <v>175</v>
      </c>
      <c r="C4" s="424"/>
      <c r="D4" s="424"/>
      <c r="E4" s="424"/>
      <c r="F4" s="425"/>
      <c r="G4" s="259"/>
      <c r="H4" s="262"/>
      <c r="I4" s="263"/>
      <c r="J4" s="264" t="s">
        <v>279</v>
      </c>
      <c r="K4" s="259"/>
    </row>
    <row r="5" spans="1:11" ht="14.5" customHeight="1">
      <c r="A5" s="259"/>
      <c r="B5" s="265"/>
      <c r="C5" s="266"/>
      <c r="D5" s="267"/>
      <c r="E5" s="267"/>
      <c r="F5" s="268"/>
      <c r="G5" s="259"/>
      <c r="H5" s="259"/>
      <c r="I5" s="259"/>
      <c r="J5" s="269">
        <v>1</v>
      </c>
      <c r="K5" s="259"/>
    </row>
    <row r="6" spans="1:11" ht="14.5" customHeight="1">
      <c r="A6" s="259"/>
      <c r="B6" s="270"/>
      <c r="C6" s="271" t="s">
        <v>176</v>
      </c>
      <c r="D6" s="373">
        <f>'ANNEX 4 Vaccine needs'!G37</f>
        <v>0</v>
      </c>
      <c r="E6" s="272"/>
      <c r="F6" s="273" t="s">
        <v>177</v>
      </c>
      <c r="G6" s="274"/>
      <c r="H6" s="274"/>
      <c r="I6" s="274"/>
      <c r="J6" s="269">
        <v>2</v>
      </c>
      <c r="K6" s="274"/>
    </row>
    <row r="7" spans="1:11" ht="14.5" customHeight="1">
      <c r="A7" s="259"/>
      <c r="B7" s="270"/>
      <c r="C7" s="271" t="s">
        <v>280</v>
      </c>
      <c r="D7" s="275">
        <v>2</v>
      </c>
      <c r="E7" s="276"/>
      <c r="F7" s="277"/>
      <c r="G7" s="274"/>
      <c r="H7" s="274"/>
      <c r="I7" s="274"/>
      <c r="J7" s="278"/>
      <c r="K7" s="274"/>
    </row>
    <row r="8" spans="1:11" ht="14.5" customHeight="1">
      <c r="A8" s="259"/>
      <c r="B8" s="270"/>
      <c r="C8" s="271" t="s">
        <v>178</v>
      </c>
      <c r="D8" s="279" t="s">
        <v>281</v>
      </c>
      <c r="E8" s="276"/>
      <c r="F8" s="277"/>
      <c r="G8" s="274"/>
      <c r="H8" s="274"/>
      <c r="I8" s="274"/>
      <c r="J8" s="274"/>
      <c r="K8" s="274"/>
    </row>
    <row r="9" spans="1:11" ht="14.5" customHeight="1">
      <c r="A9" s="259"/>
      <c r="B9" s="270"/>
      <c r="C9" s="271" t="s">
        <v>180</v>
      </c>
      <c r="D9" s="280" t="str">
        <f>IF(D6*D7&gt;=6400,D6*D7,"Minimum order is 6.400")</f>
        <v>Minimum order is 6.400</v>
      </c>
      <c r="E9" s="276"/>
      <c r="F9" s="277" t="s">
        <v>181</v>
      </c>
      <c r="G9" s="274"/>
      <c r="H9" s="274"/>
      <c r="I9" s="274"/>
      <c r="J9" s="259"/>
      <c r="K9" s="274"/>
    </row>
    <row r="10" spans="1:11" ht="14.5" customHeight="1" thickBot="1">
      <c r="A10" s="259"/>
      <c r="B10" s="281"/>
      <c r="C10" s="282"/>
      <c r="D10" s="283"/>
      <c r="E10" s="283"/>
      <c r="F10" s="284"/>
      <c r="G10" s="274"/>
      <c r="H10" s="274"/>
      <c r="I10" s="274"/>
      <c r="J10" s="274"/>
      <c r="K10" s="274"/>
    </row>
    <row r="11" spans="1:11" ht="15" customHeight="1" thickBot="1">
      <c r="A11" s="259"/>
      <c r="B11" s="285"/>
      <c r="C11" s="259"/>
      <c r="D11" s="286"/>
      <c r="E11" s="286"/>
      <c r="F11" s="287"/>
      <c r="G11" s="274"/>
      <c r="H11" s="274"/>
      <c r="I11" s="274"/>
      <c r="J11" s="274"/>
      <c r="K11" s="274"/>
    </row>
    <row r="12" spans="1:11" ht="15" customHeight="1" thickBot="1">
      <c r="A12" s="259"/>
      <c r="B12" s="288" t="s">
        <v>182</v>
      </c>
      <c r="C12" s="289"/>
      <c r="D12" s="290" t="s">
        <v>183</v>
      </c>
      <c r="E12" s="291"/>
      <c r="F12" s="292"/>
      <c r="G12" s="274"/>
      <c r="H12" s="274"/>
      <c r="I12" s="274"/>
      <c r="J12" s="274"/>
      <c r="K12" s="274"/>
    </row>
    <row r="13" spans="1:11" ht="14.5">
      <c r="A13" s="259"/>
      <c r="B13" s="293"/>
      <c r="C13" s="266"/>
      <c r="D13" s="294"/>
      <c r="E13" s="294"/>
      <c r="F13" s="295"/>
      <c r="G13" s="274"/>
      <c r="H13" s="274"/>
      <c r="I13" s="274"/>
      <c r="J13" s="274"/>
      <c r="K13" s="274"/>
    </row>
    <row r="14" spans="1:11" ht="15" customHeight="1">
      <c r="A14" s="259"/>
      <c r="B14" s="234"/>
      <c r="C14" s="235" t="s">
        <v>282</v>
      </c>
      <c r="D14" s="236">
        <v>6400</v>
      </c>
      <c r="E14" s="237"/>
      <c r="F14" s="238" t="s">
        <v>185</v>
      </c>
      <c r="G14" s="274"/>
      <c r="H14" s="274"/>
      <c r="I14" s="274"/>
      <c r="J14" s="274"/>
      <c r="K14" s="274"/>
    </row>
    <row r="15" spans="1:11" ht="15" customHeight="1">
      <c r="A15" s="259"/>
      <c r="B15" s="296"/>
      <c r="C15" s="297" t="s">
        <v>283</v>
      </c>
      <c r="D15" s="298">
        <v>6</v>
      </c>
      <c r="E15" s="299"/>
      <c r="F15" s="300" t="s">
        <v>185</v>
      </c>
      <c r="G15" s="274"/>
      <c r="H15" s="274"/>
      <c r="I15" s="274"/>
      <c r="J15" s="274"/>
      <c r="K15" s="274"/>
    </row>
    <row r="16" spans="1:11" ht="15" customHeight="1">
      <c r="A16" s="259"/>
      <c r="B16" s="234"/>
      <c r="C16" s="235" t="s">
        <v>284</v>
      </c>
      <c r="D16" s="239">
        <v>6</v>
      </c>
      <c r="E16" s="237"/>
      <c r="F16" s="238" t="s">
        <v>285</v>
      </c>
      <c r="G16" s="274"/>
      <c r="H16" s="274"/>
      <c r="I16" s="274"/>
      <c r="J16" s="274"/>
      <c r="K16" s="274"/>
    </row>
    <row r="17" spans="1:11" ht="15" customHeight="1">
      <c r="A17" s="259"/>
      <c r="B17" s="296"/>
      <c r="C17" s="297" t="s">
        <v>286</v>
      </c>
      <c r="D17" s="301" t="s">
        <v>287</v>
      </c>
      <c r="E17" s="302"/>
      <c r="F17" s="300" t="s">
        <v>193</v>
      </c>
      <c r="G17" s="274"/>
      <c r="H17" s="274"/>
      <c r="I17" s="303"/>
      <c r="J17" s="274"/>
      <c r="K17" s="274"/>
    </row>
    <row r="18" spans="1:11" ht="15" customHeight="1">
      <c r="A18" s="259"/>
      <c r="B18" s="234"/>
      <c r="C18" s="235" t="s">
        <v>196</v>
      </c>
      <c r="D18" s="239">
        <v>45</v>
      </c>
      <c r="E18" s="240"/>
      <c r="F18" s="238" t="s">
        <v>288</v>
      </c>
      <c r="G18" s="274"/>
      <c r="H18" s="274"/>
      <c r="I18" s="274"/>
      <c r="J18" s="274"/>
      <c r="K18" s="274"/>
    </row>
    <row r="19" spans="1:11" ht="15" customHeight="1">
      <c r="A19" s="259"/>
      <c r="B19" s="296"/>
      <c r="C19" s="297" t="s">
        <v>289</v>
      </c>
      <c r="D19" s="304">
        <v>0.24745</v>
      </c>
      <c r="E19" s="305"/>
      <c r="F19" s="300" t="s">
        <v>199</v>
      </c>
      <c r="G19" s="274"/>
      <c r="H19" s="274"/>
      <c r="I19" s="274"/>
      <c r="J19" s="306"/>
      <c r="K19" s="274"/>
    </row>
    <row r="20" spans="1:11" ht="15" customHeight="1">
      <c r="A20" s="259"/>
      <c r="B20" s="234"/>
      <c r="C20" s="235" t="s">
        <v>290</v>
      </c>
      <c r="D20" s="236">
        <f>IF(D8="euvichol plus",50,0)</f>
        <v>50</v>
      </c>
      <c r="E20" s="307"/>
      <c r="F20" s="238" t="s">
        <v>185</v>
      </c>
      <c r="G20" s="274"/>
      <c r="H20" s="274"/>
      <c r="I20" s="274"/>
      <c r="J20" s="274"/>
      <c r="K20" s="274"/>
    </row>
    <row r="21" spans="1:11" ht="15" customHeight="1">
      <c r="A21" s="259"/>
      <c r="B21" s="296"/>
      <c r="C21" s="297" t="s">
        <v>291</v>
      </c>
      <c r="D21" s="301">
        <f>D14/D20</f>
        <v>128</v>
      </c>
      <c r="E21" s="308"/>
      <c r="F21" s="300" t="s">
        <v>185</v>
      </c>
      <c r="G21" s="274"/>
      <c r="H21" s="274"/>
      <c r="I21" s="274"/>
      <c r="J21" s="274"/>
      <c r="K21" s="274"/>
    </row>
    <row r="22" spans="1:11" ht="15" customHeight="1">
      <c r="A22" s="259"/>
      <c r="B22" s="234"/>
      <c r="C22" s="235" t="s">
        <v>292</v>
      </c>
      <c r="D22" s="236" t="s">
        <v>293</v>
      </c>
      <c r="E22" s="307"/>
      <c r="F22" s="238" t="s">
        <v>193</v>
      </c>
      <c r="G22" s="274"/>
      <c r="H22" s="274"/>
      <c r="I22" s="274"/>
      <c r="J22" s="274"/>
      <c r="K22" s="274"/>
    </row>
    <row r="23" spans="1:11" ht="15" customHeight="1">
      <c r="A23" s="259"/>
      <c r="B23" s="296"/>
      <c r="C23" s="297" t="s">
        <v>294</v>
      </c>
      <c r="D23" s="301">
        <v>392.274</v>
      </c>
      <c r="E23" s="309"/>
      <c r="F23" s="300" t="s">
        <v>205</v>
      </c>
      <c r="G23" s="274"/>
      <c r="H23" s="274"/>
      <c r="I23" s="274"/>
      <c r="J23" s="310"/>
      <c r="K23" s="274"/>
    </row>
    <row r="24" spans="1:11" ht="15" customHeight="1">
      <c r="A24" s="259"/>
      <c r="B24" s="234"/>
      <c r="C24" s="235" t="s">
        <v>295</v>
      </c>
      <c r="D24" s="241">
        <v>7.8454800000000002</v>
      </c>
      <c r="E24" s="242"/>
      <c r="F24" s="238" t="s">
        <v>296</v>
      </c>
      <c r="G24" s="274"/>
      <c r="H24" s="274"/>
      <c r="I24" s="274"/>
      <c r="J24" s="274"/>
      <c r="K24" s="274"/>
    </row>
    <row r="25" spans="1:11" ht="15" customHeight="1" thickBot="1">
      <c r="A25" s="259"/>
      <c r="B25" s="311"/>
      <c r="C25" s="312"/>
      <c r="D25" s="313"/>
      <c r="E25" s="314"/>
      <c r="F25" s="315"/>
      <c r="G25" s="274"/>
      <c r="H25" s="274"/>
      <c r="I25" s="274"/>
      <c r="J25" s="274"/>
      <c r="K25" s="274"/>
    </row>
    <row r="26" spans="1:11" ht="13" thickBot="1">
      <c r="A26" s="259"/>
      <c r="B26" s="259"/>
      <c r="C26" s="274"/>
      <c r="D26" s="287"/>
      <c r="E26" s="287"/>
      <c r="F26" s="287"/>
      <c r="G26" s="274"/>
      <c r="H26" s="274"/>
      <c r="I26" s="274"/>
      <c r="J26" s="274"/>
      <c r="K26" s="274"/>
    </row>
    <row r="27" spans="1:11" ht="15" thickBot="1">
      <c r="A27" s="259"/>
      <c r="B27" s="316" t="s">
        <v>206</v>
      </c>
      <c r="C27" s="317"/>
      <c r="D27" s="318"/>
      <c r="E27" s="318"/>
      <c r="F27" s="319"/>
      <c r="G27" s="274"/>
      <c r="H27" s="274"/>
      <c r="I27" s="274"/>
      <c r="J27" s="274"/>
      <c r="K27" s="259"/>
    </row>
    <row r="28" spans="1:11" ht="14.5">
      <c r="A28" s="259"/>
      <c r="B28" s="320"/>
      <c r="C28" s="243"/>
      <c r="D28" s="244"/>
      <c r="E28" s="244"/>
      <c r="F28" s="245"/>
      <c r="G28" s="274"/>
      <c r="H28" s="274"/>
      <c r="I28" s="274"/>
      <c r="J28" s="274"/>
      <c r="K28" s="259"/>
    </row>
    <row r="29" spans="1:11" ht="15" customHeight="1">
      <c r="A29" s="259"/>
      <c r="B29" s="321"/>
      <c r="C29" s="297" t="s">
        <v>297</v>
      </c>
      <c r="D29" s="322" t="str">
        <f>IF(D9="Minimum order is 6.400", "Order QTY incorrect!",ROUNDUP(D9/D14,0))</f>
        <v>Order QTY incorrect!</v>
      </c>
      <c r="E29" s="323"/>
      <c r="F29" s="300" t="s">
        <v>208</v>
      </c>
      <c r="G29" s="274"/>
      <c r="H29" s="274"/>
      <c r="I29" s="274"/>
      <c r="J29" s="274"/>
      <c r="K29" s="259"/>
    </row>
    <row r="30" spans="1:11" ht="15" customHeight="1">
      <c r="A30" s="259"/>
      <c r="B30" s="246"/>
      <c r="C30" s="235" t="s">
        <v>209</v>
      </c>
      <c r="D30" s="247" t="str">
        <f>IF(D9="Minimum order is 6.400", "Order QTY incorrect!",D19*D29)</f>
        <v>Order QTY incorrect!</v>
      </c>
      <c r="E30" s="248"/>
      <c r="F30" s="238" t="s">
        <v>199</v>
      </c>
      <c r="G30" s="274"/>
      <c r="H30" s="274"/>
      <c r="I30" s="274"/>
      <c r="J30" s="274"/>
      <c r="K30" s="259"/>
    </row>
    <row r="31" spans="1:11" ht="15" customHeight="1">
      <c r="A31" s="259"/>
      <c r="B31" s="321"/>
      <c r="C31" s="324" t="s">
        <v>210</v>
      </c>
      <c r="D31" s="325" t="str">
        <f>IF(D10="Minimum order is 6.400","Order QTY incorrect!",IF(D29="Order QTY incorrect!","Order QTY incorrect!",D18*D29))</f>
        <v>Order QTY incorrect!</v>
      </c>
      <c r="E31" s="326"/>
      <c r="F31" s="300" t="s">
        <v>197</v>
      </c>
      <c r="G31" s="274"/>
      <c r="H31" s="274"/>
      <c r="I31" s="274"/>
      <c r="J31" s="274"/>
      <c r="K31" s="259"/>
    </row>
    <row r="32" spans="1:11" ht="15" customHeight="1" thickBot="1">
      <c r="A32" s="259"/>
      <c r="B32" s="249"/>
      <c r="C32" s="250"/>
      <c r="D32" s="251"/>
      <c r="E32" s="251"/>
      <c r="F32" s="252"/>
      <c r="G32" s="274"/>
      <c r="H32" s="274"/>
      <c r="I32" s="274"/>
      <c r="J32" s="274"/>
      <c r="K32" s="259"/>
    </row>
    <row r="33" spans="1:11" ht="13" thickBot="1">
      <c r="A33" s="259"/>
      <c r="B33" s="259"/>
      <c r="C33" s="259"/>
      <c r="D33" s="286"/>
      <c r="E33" s="286"/>
      <c r="F33" s="327"/>
      <c r="G33" s="274"/>
      <c r="H33" s="274"/>
      <c r="I33" s="274"/>
      <c r="J33" s="274"/>
      <c r="K33" s="259"/>
    </row>
    <row r="34" spans="1:11" ht="15" thickBot="1">
      <c r="A34" s="259"/>
      <c r="B34" s="316" t="s">
        <v>211</v>
      </c>
      <c r="C34" s="328"/>
      <c r="D34" s="329"/>
      <c r="E34" s="329"/>
      <c r="F34" s="330"/>
      <c r="G34" s="274"/>
      <c r="H34" s="274"/>
      <c r="I34" s="274"/>
      <c r="J34" s="274"/>
      <c r="K34" s="259"/>
    </row>
    <row r="35" spans="1:11" ht="13">
      <c r="A35" s="259"/>
      <c r="B35" s="331"/>
      <c r="C35" s="332" t="s">
        <v>298</v>
      </c>
      <c r="D35" s="333" t="str">
        <f>IF(D9="Minimum order is 6.400", "Order QTY incorrect!",ROUNDUP(D9/D20,0))</f>
        <v>Order QTY incorrect!</v>
      </c>
      <c r="E35" s="332"/>
      <c r="F35" s="334" t="s">
        <v>208</v>
      </c>
      <c r="G35" s="274"/>
      <c r="H35" s="274"/>
      <c r="I35" s="274"/>
      <c r="J35" s="274"/>
      <c r="K35" s="259"/>
    </row>
    <row r="36" spans="1:11" ht="13">
      <c r="A36" s="259"/>
      <c r="B36" s="234"/>
      <c r="C36" s="253" t="s">
        <v>213</v>
      </c>
      <c r="D36" s="254" t="str">
        <f>IF(D35="Order QTY incorrect!","Order QTY incorrect!", D35*0.14*0.105*0.04)</f>
        <v>Order QTY incorrect!</v>
      </c>
      <c r="E36" s="286"/>
      <c r="F36" s="255" t="s">
        <v>231</v>
      </c>
      <c r="G36" s="274"/>
      <c r="H36" s="274"/>
      <c r="I36" s="274"/>
      <c r="J36" s="274"/>
      <c r="K36" s="259"/>
    </row>
    <row r="37" spans="1:11">
      <c r="A37" s="259"/>
      <c r="B37" s="335"/>
      <c r="C37" s="336"/>
      <c r="D37" s="337" t="str">
        <f>IF(D36="Order QTY incorrect!","Order QTY incorrect!",ROUNDUP(D36*1000,0))</f>
        <v>Order QTY incorrect!</v>
      </c>
      <c r="E37" s="336"/>
      <c r="F37" s="338" t="s">
        <v>299</v>
      </c>
      <c r="G37" s="274"/>
      <c r="H37" s="274"/>
      <c r="I37" s="274"/>
      <c r="J37" s="274"/>
      <c r="K37" s="259"/>
    </row>
    <row r="38" spans="1:11" ht="13">
      <c r="A38" s="259"/>
      <c r="B38" s="339"/>
      <c r="C38" s="253" t="s">
        <v>300</v>
      </c>
      <c r="D38" s="254" t="str">
        <f>IF(D29="Order QTY incorrect!", "Order QTY incorrect!",SUM(D15+D16)*D29)</f>
        <v>Order QTY incorrect!</v>
      </c>
      <c r="E38" s="286"/>
      <c r="F38" s="255" t="s">
        <v>185</v>
      </c>
      <c r="G38" s="274"/>
      <c r="H38" s="274"/>
      <c r="I38" s="274"/>
      <c r="J38" s="274"/>
      <c r="K38" s="259"/>
    </row>
    <row r="39" spans="1:11" ht="13">
      <c r="A39" s="259"/>
      <c r="B39" s="335"/>
      <c r="C39" s="324" t="s">
        <v>301</v>
      </c>
      <c r="D39" s="340" t="str">
        <f>IF(D38="Order QTY incorrect!","Order QTY incorrect!",(D38/2*(0.45*0.45*0.018)+(D38/2*(0.45*0.45*0.015))))</f>
        <v>Order QTY incorrect!</v>
      </c>
      <c r="E39" s="341"/>
      <c r="F39" s="342" t="s">
        <v>199</v>
      </c>
      <c r="G39" s="274"/>
      <c r="H39" s="274"/>
      <c r="I39" s="274"/>
      <c r="J39" s="274"/>
      <c r="K39" s="259"/>
    </row>
    <row r="40" spans="1:11" ht="13">
      <c r="A40" s="259"/>
      <c r="B40" s="339"/>
      <c r="C40" s="343"/>
      <c r="D40" s="254" t="str">
        <f>IF(D39="Order QTY incorrect!","Order QTY incorrect!", ROUNDUP(D39*1000,0))</f>
        <v>Order QTY incorrect!</v>
      </c>
      <c r="E40" s="286"/>
      <c r="F40" s="255" t="s">
        <v>216</v>
      </c>
      <c r="G40" s="274"/>
      <c r="H40" s="274"/>
      <c r="I40" s="274"/>
      <c r="J40" s="274"/>
      <c r="K40" s="259"/>
    </row>
    <row r="41" spans="1:11" ht="13">
      <c r="A41" s="259"/>
      <c r="B41" s="335"/>
      <c r="C41" s="344"/>
      <c r="D41" s="324"/>
      <c r="E41" s="341"/>
      <c r="F41" s="342"/>
      <c r="G41" s="274"/>
      <c r="H41" s="274"/>
      <c r="I41" s="274"/>
      <c r="J41" s="274"/>
      <c r="K41" s="259"/>
    </row>
    <row r="42" spans="1:11" ht="13">
      <c r="A42" s="259"/>
      <c r="B42" s="339"/>
      <c r="C42" s="253" t="s">
        <v>217</v>
      </c>
      <c r="D42" s="256" t="str">
        <f>D30</f>
        <v>Order QTY incorrect!</v>
      </c>
      <c r="E42" s="286"/>
      <c r="F42" s="255" t="s">
        <v>199</v>
      </c>
      <c r="G42" s="274"/>
      <c r="H42" s="274"/>
      <c r="I42" s="274"/>
      <c r="J42" s="274"/>
      <c r="K42" s="259"/>
    </row>
    <row r="43" spans="1:11" ht="13.5" thickBot="1">
      <c r="A43" s="259"/>
      <c r="B43" s="345"/>
      <c r="C43" s="346"/>
      <c r="D43" s="347"/>
      <c r="E43" s="348"/>
      <c r="F43" s="349"/>
      <c r="G43" s="274"/>
      <c r="H43" s="274"/>
      <c r="I43" s="274"/>
      <c r="J43" s="274"/>
      <c r="K43" s="259"/>
    </row>
    <row r="44" spans="1:11">
      <c r="A44" s="259"/>
      <c r="B44" s="257"/>
      <c r="C44" s="259"/>
      <c r="D44" s="259"/>
      <c r="E44" s="259"/>
      <c r="F44" s="274"/>
      <c r="G44" s="274"/>
      <c r="H44" s="274"/>
      <c r="I44" s="274"/>
      <c r="J44" s="274"/>
      <c r="K44" s="274"/>
    </row>
    <row r="45" spans="1:11">
      <c r="A45" s="259"/>
      <c r="B45" s="257" t="s">
        <v>302</v>
      </c>
      <c r="C45" s="259"/>
      <c r="D45" s="259"/>
      <c r="E45" s="259"/>
      <c r="F45" s="274"/>
      <c r="G45" s="274"/>
      <c r="H45" s="274"/>
      <c r="I45" s="274"/>
      <c r="J45" s="274"/>
      <c r="K45" s="274"/>
    </row>
    <row r="46" spans="1:11">
      <c r="A46" s="259"/>
      <c r="B46" s="257" t="s">
        <v>303</v>
      </c>
      <c r="C46" s="274"/>
      <c r="D46" s="350"/>
      <c r="E46" s="350"/>
      <c r="F46" s="274"/>
      <c r="G46" s="274"/>
      <c r="H46" s="274"/>
      <c r="I46" s="274"/>
      <c r="J46" s="274"/>
      <c r="K46" s="274"/>
    </row>
    <row r="47" spans="1:11" ht="13">
      <c r="A47" s="253"/>
      <c r="B47" s="258" t="s">
        <v>219</v>
      </c>
      <c r="C47" s="351"/>
      <c r="D47" s="351"/>
      <c r="E47" s="352"/>
      <c r="F47" s="351"/>
      <c r="G47" s="351"/>
      <c r="H47" s="351"/>
      <c r="I47" s="351"/>
      <c r="J47" s="351"/>
      <c r="K47" s="353"/>
    </row>
    <row r="48" spans="1:11" ht="30" customHeight="1">
      <c r="A48" s="259"/>
      <c r="B48" s="354"/>
      <c r="C48" s="355"/>
      <c r="D48" s="356" t="s">
        <v>220</v>
      </c>
      <c r="E48" s="356"/>
      <c r="F48" s="356" t="s">
        <v>221</v>
      </c>
      <c r="G48" s="356"/>
      <c r="H48" s="426" t="s">
        <v>222</v>
      </c>
      <c r="I48" s="426"/>
      <c r="J48" s="427" t="s">
        <v>304</v>
      </c>
      <c r="K48" s="428"/>
    </row>
    <row r="49" spans="1:11" ht="13.5">
      <c r="A49" s="259"/>
      <c r="B49" s="357"/>
      <c r="C49" s="358"/>
      <c r="D49" s="359" t="s">
        <v>305</v>
      </c>
      <c r="E49" s="359"/>
      <c r="F49" s="359"/>
      <c r="G49" s="359"/>
      <c r="H49" s="359"/>
      <c r="I49" s="359"/>
      <c r="J49" s="359"/>
      <c r="K49" s="360"/>
    </row>
    <row r="50" spans="1:11" ht="13">
      <c r="A50" s="259"/>
      <c r="B50" s="361" t="s">
        <v>224</v>
      </c>
      <c r="C50" s="362"/>
      <c r="D50" s="363">
        <v>1.5</v>
      </c>
      <c r="E50" s="362"/>
      <c r="F50" s="362">
        <v>1020</v>
      </c>
      <c r="G50" s="362"/>
      <c r="H50" s="362">
        <f t="shared" ref="H50:H55" si="0">ROUNDDOWN(D50/$D$19,0)*$D$14</f>
        <v>38400</v>
      </c>
      <c r="I50" s="362"/>
      <c r="J50" s="362">
        <f t="shared" ref="J50:J55" si="1">H50/$D$14</f>
        <v>6</v>
      </c>
      <c r="K50" s="364"/>
    </row>
    <row r="51" spans="1:11" ht="13">
      <c r="A51" s="259"/>
      <c r="B51" s="361" t="s">
        <v>225</v>
      </c>
      <c r="C51" s="362"/>
      <c r="D51" s="363">
        <v>1.2</v>
      </c>
      <c r="E51" s="362"/>
      <c r="F51" s="362">
        <v>800</v>
      </c>
      <c r="G51" s="362"/>
      <c r="H51" s="362">
        <f t="shared" si="0"/>
        <v>25600</v>
      </c>
      <c r="I51" s="362"/>
      <c r="J51" s="362">
        <f t="shared" si="1"/>
        <v>4</v>
      </c>
      <c r="K51" s="365"/>
    </row>
    <row r="52" spans="1:11" ht="13">
      <c r="A52" s="259"/>
      <c r="B52" s="361" t="s">
        <v>226</v>
      </c>
      <c r="C52" s="362"/>
      <c r="D52" s="363">
        <v>33.9</v>
      </c>
      <c r="E52" s="362"/>
      <c r="F52" s="362">
        <v>21920</v>
      </c>
      <c r="G52" s="362"/>
      <c r="H52" s="362">
        <f t="shared" si="0"/>
        <v>870400</v>
      </c>
      <c r="I52" s="362"/>
      <c r="J52" s="362">
        <f t="shared" si="1"/>
        <v>136</v>
      </c>
      <c r="K52" s="365"/>
    </row>
    <row r="53" spans="1:11" ht="13">
      <c r="A53" s="259"/>
      <c r="B53" s="361" t="s">
        <v>227</v>
      </c>
      <c r="C53" s="362"/>
      <c r="D53" s="363">
        <v>67.7</v>
      </c>
      <c r="E53" s="362"/>
      <c r="F53" s="362">
        <v>26580</v>
      </c>
      <c r="G53" s="362"/>
      <c r="H53" s="362">
        <f t="shared" si="0"/>
        <v>1747200</v>
      </c>
      <c r="I53" s="362"/>
      <c r="J53" s="362">
        <f t="shared" si="1"/>
        <v>273</v>
      </c>
      <c r="K53" s="365"/>
    </row>
    <row r="54" spans="1:11" ht="13">
      <c r="A54" s="259"/>
      <c r="B54" s="361" t="s">
        <v>228</v>
      </c>
      <c r="C54" s="362"/>
      <c r="D54" s="363">
        <v>28</v>
      </c>
      <c r="E54" s="362"/>
      <c r="F54" s="362">
        <v>23950</v>
      </c>
      <c r="G54" s="362"/>
      <c r="H54" s="362">
        <f t="shared" si="0"/>
        <v>723200</v>
      </c>
      <c r="I54" s="362"/>
      <c r="J54" s="362">
        <f t="shared" si="1"/>
        <v>113</v>
      </c>
      <c r="K54" s="365"/>
    </row>
    <row r="55" spans="1:11" ht="13">
      <c r="A55" s="259"/>
      <c r="B55" s="361" t="s">
        <v>230</v>
      </c>
      <c r="C55" s="362"/>
      <c r="D55" s="363">
        <v>60.2</v>
      </c>
      <c r="E55" s="362"/>
      <c r="F55" s="362">
        <v>26110</v>
      </c>
      <c r="G55" s="362"/>
      <c r="H55" s="362">
        <f t="shared" si="0"/>
        <v>1555200</v>
      </c>
      <c r="I55" s="362"/>
      <c r="J55" s="362">
        <f t="shared" si="1"/>
        <v>243</v>
      </c>
      <c r="K55" s="366"/>
    </row>
  </sheetData>
  <sheetProtection algorithmName="SHA-512" hashValue="r77V8qVcR8N85HhMjEKxD20zdFxXsdwIvwRbqTmk5yYzGIwMcLK6B0/UxqHDqEqyXFwnX9GiJz52xzvq1aPweg==" saltValue="kor3pKwFTKEkV+3sjdcgsQ==" spinCount="100000" sheet="1" objects="1" scenarios="1" selectLockedCells="1"/>
  <mergeCells count="4">
    <mergeCell ref="B2:F2"/>
    <mergeCell ref="B4:F4"/>
    <mergeCell ref="H48:I48"/>
    <mergeCell ref="J48:K48"/>
  </mergeCells>
  <conditionalFormatting sqref="D9">
    <cfRule type="containsText" dxfId="1" priority="2" operator="containsText" text="Minimum order is 6.400">
      <formula>NOT(ISERROR(SEARCH("Minimum order is 6.400",D9)))</formula>
    </cfRule>
  </conditionalFormatting>
  <conditionalFormatting sqref="D29:D43">
    <cfRule type="containsText" dxfId="0" priority="1" operator="containsText" text="Order QTY incorrect!">
      <formula>NOT(ISERROR(SEARCH("Order QTY incorrect!",D29)))</formula>
    </cfRule>
  </conditionalFormatting>
  <dataValidations count="1">
    <dataValidation type="list" allowBlank="1" showInputMessage="1" showErrorMessage="1" sqref="J5 D7" xr:uid="{00000000-0002-0000-0800-000000000000}">
      <formula1>$J$5:$J$6</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AA25421584824F9BD6F8996586A88E" ma:contentTypeVersion="13" ma:contentTypeDescription="Create a new document." ma:contentTypeScope="" ma:versionID="889ef123a8f898540196fbc0342c464f">
  <xsd:schema xmlns:xsd="http://www.w3.org/2001/XMLSchema" xmlns:xs="http://www.w3.org/2001/XMLSchema" xmlns:p="http://schemas.microsoft.com/office/2006/metadata/properties" xmlns:ns3="a9733e5a-5ef7-415c-80e3-a2618da45423" xmlns:ns4="1f33b567-8934-4065-9424-365bd2493b30" targetNamespace="http://schemas.microsoft.com/office/2006/metadata/properties" ma:root="true" ma:fieldsID="93554645e2c916a6a4f622ab0fb2b475" ns3:_="" ns4:_="">
    <xsd:import namespace="a9733e5a-5ef7-415c-80e3-a2618da45423"/>
    <xsd:import namespace="1f33b567-8934-4065-9424-365bd2493b3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733e5a-5ef7-415c-80e3-a2618da4542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33b567-8934-4065-9424-365bd2493b3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600FF1-48FE-4767-B692-DE541DD93518}">
  <ds:schemaRefs>
    <ds:schemaRef ds:uri="http://www.w3.org/XML/1998/namespac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a9733e5a-5ef7-415c-80e3-a2618da45423"/>
    <ds:schemaRef ds:uri="http://schemas.microsoft.com/office/infopath/2007/PartnerControls"/>
    <ds:schemaRef ds:uri="1f33b567-8934-4065-9424-365bd2493b30"/>
    <ds:schemaRef ds:uri="http://purl.org/dc/dcmitype/"/>
  </ds:schemaRefs>
</ds:datastoreItem>
</file>

<file path=customXml/itemProps2.xml><?xml version="1.0" encoding="utf-8"?>
<ds:datastoreItem xmlns:ds="http://schemas.openxmlformats.org/officeDocument/2006/customXml" ds:itemID="{721B4BE4-AC92-41A2-B5C7-28F44C515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733e5a-5ef7-415c-80e3-a2618da45423"/>
    <ds:schemaRef ds:uri="1f33b567-8934-4065-9424-365bd2493b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07AEC-6B7C-40BC-8B8F-599F212F2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ANNEX 1 Epid Info Place Week</vt:lpstr>
      <vt:lpstr>ANNEX 2 History Cholera</vt:lpstr>
      <vt:lpstr>ANNEX 3 Lab_Info</vt:lpstr>
      <vt:lpstr>ANNEX 4 Vaccine needs</vt:lpstr>
      <vt:lpstr>données mortalité</vt:lpstr>
      <vt:lpstr>données létalité</vt:lpstr>
      <vt:lpstr>Données cas</vt:lpstr>
      <vt:lpstr>Shanchol Logistics</vt:lpstr>
      <vt:lpstr>Euvichol+ Logistics</vt:lpstr>
      <vt:lpstr>'ANNEX 1 Epid Info Place Week'!Print_Area</vt:lpstr>
      <vt:lpstr>'ANNEX 4 Vaccine needs'!Print_Area</vt:lpstr>
    </vt:vector>
  </TitlesOfParts>
  <Company>MSF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vargase@who.int</dc:creator>
  <cp:lastModifiedBy>REZA, Mohammad Salim</cp:lastModifiedBy>
  <cp:lastPrinted>2013-05-13T08:05:48Z</cp:lastPrinted>
  <dcterms:created xsi:type="dcterms:W3CDTF">2004-10-13T11:25:25Z</dcterms:created>
  <dcterms:modified xsi:type="dcterms:W3CDTF">2023-01-05T15:07:43Z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0x010100C9AA25421584824F9BD6F8996586A88E</vt:lpwstr>
  </property>
</Properties>
</file>